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836" documentId="120_S{2AC9BD13-BADA-5192-A53E-5A8FF88502F6}" xr6:coauthVersionLast="47" xr6:coauthVersionMax="47" xr10:uidLastSave="{58350B8F-4AE1-4B2E-80DD-18F68EC7210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<sst xmlns="http://schemas.openxmlformats.org/spreadsheetml/2006/main" count="181522" uniqueCount="39137">
  <si>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</si>
  <si>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</si>
  <si>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</si>
  <si>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</si>
  <si>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</si>
  <si>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</si>
  <si>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</si>
  <si>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</si>
  <si>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</si>
  <si>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</si>
  <si>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</si>
  <si>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</si>
  <si>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</si>
  <si>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</si>
  <si>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</si>
  <si>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</si>
  <si>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</si>
  <si>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</si>
  <si>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</si>
  <si>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</si>
  <si>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</si>
  <si>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</si>
  <si>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</si>
  <si>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</si>
  <si>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</si>
  <si>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</si>
  <si>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</si>
  <si>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</si>
  <si>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</si>
  <si>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</si>
  <si>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</si>
  <si>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</si>
  <si>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</si>
  <si>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</si>
  <si>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</si>
  <si>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</si>
  <si>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</si>
  <si>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</si>
  <si>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</si>
  <si>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</si>
  <si>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</si>
  <si>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</si>
  <si>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</si>
  <si>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</si>
  <si>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</si>
  <si>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</si>
  <si>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</si>
  <si>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</si>
  <si>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</si>
  <si>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</si>
  <si>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</si>
  <si>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</si>
  <si>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</si>
  <si>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</si>
  <si>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</si>
  <si>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</si>
  <si>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</si>
  <si>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</si>
  <si>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</si>
  <si>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</si>
  <si>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</si>
  <si>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</si>
  <si>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</si>
  <si>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</si>
  <si>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</si>
  <si>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</si>
  <si>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</si>
  <si>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</si>
  <si>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</si>
  <si>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</si>
  <si>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</si>
  <si>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</si>
  <si>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</si>
  <si>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</si>
  <si>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</si>
  <si>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</si>
  <si>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</si>
  <si>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</si>
  <si>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</si>
  <si>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</si>
  <si>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</si>
  <si>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</si>
  <si>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</si>
  <si>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</si>
  <si>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</si>
  <si>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</si>
  <si>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</si>
  <si>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</si>
  <si>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</si>
  <si>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</si>
  <si>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</si>
  <si>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</si>
  <si>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</si>
  <si>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</si>
  <si>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</si>
  <si>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</si>
  <si>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</si>
  <si>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</si>
  <si>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</si>
  <si>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</si>
  <si>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</si>
  <si>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</si>
  <si>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</si>
  <si>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</si>
  <si>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</si>
  <si>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</si>
  <si>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</si>
  <si>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</si>
  <si>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</si>
  <si>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</si>
  <si>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</si>
  <si>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</si>
  <si>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</si>
  <si>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</si>
  <si>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</si>
  <si>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</si>
  <si>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</si>
  <si>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</si>
  <si>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</si>
  <si>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</si>
  <si>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</si>
  <si>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</si>
  <si>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</si>
  <si>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</si>
  <si>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</si>
  <si>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</si>
  <si>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</si>
  <si>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</si>
  <si>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</si>
  <si>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</si>
  <si>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</si>
  <si>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</si>
  <si>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</si>
  <si>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</si>
  <si>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</si>
  <si>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</si>
  <si>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</si>
  <si>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</si>
  <si>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</si>
  <si>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</si>
  <si>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</si>
  <si>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</si>
  <si>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</si>
  <si>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</si>
  <si>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</si>
  <si>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</si>
  <si>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</si>
  <si>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</si>
  <si>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</si>
  <si>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</si>
  <si>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</si>
  <si>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</si>
  <si>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</si>
  <si>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</si>
  <si>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</si>
  <si>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</si>
  <si>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</si>
  <si>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</si>
  <si>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</si>
  <si>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</si>
  <si>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</si>
  <si>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</si>
  <si>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</si>
  <si>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</si>
  <si>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</si>
  <si>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</si>
  <si>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</si>
  <si>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</si>
  <si>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</si>
  <si>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</si>
  <si>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</si>
  <si>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</si>
  <si>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</si>
  <si>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</si>
  <si>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</si>
  <si>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</si>
  <si>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</si>
  <si>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</si>
  <si>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</si>
  <si>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</si>
  <si>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</si>
  <si>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</si>
  <si>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</si>
  <si>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</si>
  <si>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</si>
  <si>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</si>
  <si>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</si>
  <si>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</si>
  <si>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</si>
  <si>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</si>
  <si>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</si>
  <si>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</si>
  <si>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</si>
  <si>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</si>
  <si>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</si>
  <si>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</si>
  <si>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</si>
  <si>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</si>
  <si>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</si>
  <si>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</si>
  <si>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</si>
  <si>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</si>
  <si>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</si>
  <si>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</si>
  <si>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</si>
  <si>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</si>
  <si>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</si>
  <si>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</si>
  <si>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</si>
  <si>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</si>
  <si>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</si>
  <si>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</si>
  <si>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</si>
  <si>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</si>
  <si>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</si>
  <si>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</si>
  <si>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</si>
  <si>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</si>
  <si>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</si>
  <si>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</si>
  <si>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</si>
  <si>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</si>
  <si>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</si>
  <si>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</si>
  <si>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</si>
  <si>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</si>
  <si>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</si>
  <si>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</si>
  <si>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</si>
  <si>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</si>
  <si>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</si>
  <si>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</si>
  <si>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</si>
  <si>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</si>
  <si>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</si>
  <si>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</si>
  <si>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</si>
  <si>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</si>
  <si>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</si>
  <si>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</si>
  <si>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</si>
  <si>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</si>
  <si>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</si>
  <si>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</si>
  <si>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</si>
  <si>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</si>
  <si>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</si>
  <si>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</si>
  <si>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</si>
  <si>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</si>
  <si>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</si>
  <si>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</si>
  <si>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</si>
  <si>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</si>
  <si>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</si>
  <si>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</si>
  <si>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</si>
  <si>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</si>
  <si>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</si>
  <si>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</si>
  <si>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</si>
  <si>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</si>
  <si>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</si>
  <si>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</si>
  <si>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</si>
  <si>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</si>
  <si>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</si>
  <si>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</si>
  <si>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</si>
  <si>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</si>
  <si>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</si>
  <si>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</si>
  <si>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</si>
  <si>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</si>
  <si>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</si>
  <si>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</si>
  <si>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</si>
  <si>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</si>
  <si>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</si>
  <si>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</si>
  <si>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</si>
  <si>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</si>
  <si>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</si>
  <si>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</si>
  <si>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</si>
  <si>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</si>
  <si>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</si>
  <si>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</si>
  <si>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</si>
  <si>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</si>
  <si>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</si>
  <si>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</si>
  <si>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</si>
  <si>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</si>
  <si>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</si>
  <si>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</si>
  <si>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</si>
  <si>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</si>
  <si>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</si>
  <si>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</si>
  <si>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</si>
  <si>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</si>
  <si>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</si>
  <si>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</si>
  <si>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</si>
  <si>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</si>
  <si>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</si>
  <si>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</si>
  <si>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</si>
  <si>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</si>
  <si>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</si>
  <si>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</si>
  <si>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</si>
  <si>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</si>
  <si>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</si>
  <si>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</si>
  <si>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</si>
  <si>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</si>
  <si>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</si>
  <si>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</si>
  <si>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</si>
  <si>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</si>
  <si>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</si>
  <si>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</si>
  <si>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</si>
  <si>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</si>
  <si>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</si>
  <si>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</si>
  <si>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</si>
  <si>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</si>
  <si>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</si>
  <si>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</si>
  <si>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</si>
  <si>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</si>
  <si>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</si>
  <si>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</si>
  <si>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</si>
  <si>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</si>
  <si>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</si>
  <si>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</si>
  <si>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</si>
  <si>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</si>
  <si>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</si>
  <si>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</si>
  <si>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</si>
  <si>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</si>
  <si>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</si>
  <si>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</si>
  <si>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</si>
  <si>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</si>
  <si>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</si>
  <si>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</si>
  <si>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</si>
  <si>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</si>
  <si>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</si>
  <si>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</si>
  <si>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</si>
  <si>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</si>
  <si>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</si>
  <si>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</si>
  <si>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</si>
  <si>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</si>
  <si>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</si>
  <si>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</si>
  <si>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</si>
  <si>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</si>
  <si>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</si>
  <si>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</si>
  <si>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</si>
  <si>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</si>
  <si>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</si>
  <si>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</si>
  <si>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</si>
  <si>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</si>
  <si>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</si>
  <si>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</si>
  <si>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</si>
  <si>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</si>
  <si>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</si>
  <si>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</si>
  <si>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</si>
  <si>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</si>
  <si>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</si>
  <si>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</si>
  <si>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</si>
  <si>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</si>
  <si>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</si>
  <si>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</si>
  <si>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</si>
  <si>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</si>
  <si>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</si>
  <si>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</si>
  <si>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</si>
  <si>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</si>
  <si>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</si>
  <si>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</si>
  <si>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</si>
  <si>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</si>
  <si>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</si>
  <si>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</si>
  <si>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</si>
  <si>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</si>
  <si>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</si>
  <si>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</si>
  <si>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</si>
  <si>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</si>
  <si>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</si>
  <si>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</si>
  <si>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</si>
  <si>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</si>
  <si>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</si>
  <si>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</si>
  <si>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</si>
  <si>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</si>
  <si>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</si>
  <si>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</si>
  <si>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</si>
  <si>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</si>
  <si>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</si>
  <si>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</si>
  <si>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</si>
  <si>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</si>
  <si>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</si>
  <si>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</si>
  <si>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</si>
  <si>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</si>
  <si>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</si>
  <si>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</si>
  <si>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</si>
  <si>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</si>
  <si>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</si>
  <si>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</si>
  <si>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</si>
  <si>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</si>
  <si>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</si>
  <si>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</si>
  <si>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</si>
  <si>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</si>
  <si>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</si>
  <si>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</si>
  <si>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</si>
  <si>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</si>
  <si>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</si>
  <si>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</si>
  <si>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</si>
  <si>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</si>
  <si>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</si>
  <si>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</si>
  <si>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</si>
  <si>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</si>
  <si>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</si>
  <si>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</si>
  <si>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</si>
  <si>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</si>
  <si>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</si>
  <si>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</si>
  <si>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</si>
  <si>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</si>
  <si>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</si>
  <si>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</si>
  <si>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</si>
  <si>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</si>
  <si>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</si>
  <si>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</si>
  <si>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</si>
  <si>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</si>
  <si>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</si>
  <si>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</si>
  <si>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</si>
  <si>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</si>
  <si>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</si>
  <si>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</si>
  <si>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</si>
  <si>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</si>
  <si>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</si>
  <si>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</si>
  <si>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</si>
  <si>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</si>
  <si>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</si>
  <si>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</si>
  <si>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</si>
  <si>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</si>
  <si>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</si>
  <si>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</si>
  <si>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</si>
  <si>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</si>
  <si>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</si>
  <si>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</si>
  <si>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</si>
  <si>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</si>
  <si>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</si>
  <si>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</si>
  <si>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</si>
  <si>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</si>
  <si>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</si>
  <si>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</si>
  <si>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</si>
  <si>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</si>
  <si>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</si>
  <si>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</si>
  <si>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</si>
  <si>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</si>
  <si>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</si>
  <si>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</si>
  <si>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</si>
  <si>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</si>
  <si>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</si>
  <si>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</si>
  <si>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</si>
  <si>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</si>
  <si>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</si>
  <si>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</si>
  <si>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</si>
  <si>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</si>
  <si>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</si>
  <si>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</si>
  <si>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</si>
  <si>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</si>
  <si>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</si>
  <si>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</si>
  <si>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</si>
  <si>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</si>
  <si>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</si>
  <si>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</si>
  <si>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</si>
  <si>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</si>
  <si>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</si>
  <si>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</si>
  <si>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</si>
  <si>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</si>
  <si>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</si>
  <si>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</si>
  <si>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</si>
  <si>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</si>
  <si>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</si>
  <si>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</si>
  <si>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</si>
  <si>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</si>
  <si>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</si>
  <si>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</si>
  <si>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</si>
  <si>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</si>
  <si>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</si>
  <si>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</si>
  <si>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</si>
  <si>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</si>
  <si>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</si>
  <si>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</si>
  <si>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</si>
  <si>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</si>
  <si>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</si>
  <si>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</si>
  <si>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</si>
  <si>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</si>
  <si>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</si>
  <si>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</si>
  <si>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</si>
  <si>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</si>
  <si>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</si>
  <si>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</si>
  <si>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</si>
  <si>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</si>
  <si>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</si>
  <si>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</si>
  <si>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</si>
  <si>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</si>
  <si>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</si>
  <si>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</si>
  <si>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</si>
  <si>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</si>
  <si>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</si>
  <si>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</si>
  <si>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</si>
  <si>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</si>
  <si>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</si>
  <si>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</si>
  <si>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</si>
  <si>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</si>
  <si>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</si>
  <si>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</si>
  <si>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</si>
  <si>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</si>
  <si>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</si>
  <si>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</si>
  <si>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</si>
  <si>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</si>
  <si>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</si>
  <si>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</si>
  <si>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</si>
  <si>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</si>
  <si>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</si>
  <si>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</si>
  <si>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</si>
  <si>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</si>
  <si>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</si>
  <si>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</si>
  <si>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</si>
  <si>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</si>
  <si>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</si>
  <si>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</si>
  <si>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</si>
  <si>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</si>
  <si>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</si>
  <si>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</si>
  <si>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</si>
  <si>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</si>
  <si>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</si>
  <si>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</si>
  <si>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</si>
  <si>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</si>
  <si>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</si>
  <si>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</si>
  <si>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</si>
  <si>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</si>
  <si>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</si>
  <si>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</si>
  <si>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</si>
  <si>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</si>
  <si>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</si>
  <si>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</si>
  <si>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</si>
  <si>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</si>
  <si>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</si>
  <si>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</si>
  <si>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</si>
  <si>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</si>
  <si>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</si>
  <si>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</si>
  <si>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</si>
  <si>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</si>
  <si>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</si>
  <si>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</si>
  <si>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</si>
  <si>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</si>
  <si>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</si>
  <si>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</si>
  <si>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</si>
  <si>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</si>
  <si>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</si>
  <si>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</si>
  <si>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</si>
  <si>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</si>
  <si>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</si>
  <si>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</si>
  <si>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</si>
  <si>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</si>
  <si>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</si>
  <si>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</si>
  <si>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</si>
  <si>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</si>
  <si>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</si>
  <si>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</si>
  <si>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</si>
  <si>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</si>
  <si>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</si>
  <si>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</si>
  <si>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</si>
  <si>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</si>
  <si>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</si>
  <si>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</si>
  <si>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</si>
  <si>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</si>
  <si>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</si>
  <si>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</si>
  <si>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</si>
  <si>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</si>
  <si>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</si>
  <si>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</si>
  <si>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</si>
  <si>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</si>
  <si>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</si>
  <si>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</si>
  <si>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</si>
  <si>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</si>
  <si>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</si>
  <si>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</si>
  <si>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</si>
  <si>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</si>
  <si>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</si>
  <si>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</si>
  <si>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</si>
  <si>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</si>
  <si>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</si>
  <si>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</si>
  <si>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</si>
  <si>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</si>
  <si>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</si>
  <si>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</si>
  <si>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</si>
  <si>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</si>
  <si>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</si>
  <si>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</si>
  <si>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</si>
  <si>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</si>
  <si>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</si>
  <si>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</si>
  <si>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</si>
  <si>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</si>
  <si>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</si>
  <si>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</si>
  <si>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</si>
  <si>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</si>
  <si>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</si>
  <si>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</si>
  <si>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</si>
  <si>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</si>
  <si>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</si>
  <si>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</si>
  <si>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</si>
  <si>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</si>
  <si>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</si>
  <si>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</si>
  <si>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</si>
  <si>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</si>
  <si>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</si>
  <si>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</si>
  <si>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</si>
  <si>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</si>
  <si>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</si>
  <si>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</si>
  <si>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</si>
  <si>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</si>
  <si>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</si>
  <si>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</si>
  <si>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</si>
  <si>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</si>
  <si>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</si>
  <si>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</si>
  <si>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</si>
  <si>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</si>
  <si>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</si>
  <si>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</si>
  <si>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</si>
  <si>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</si>
  <si>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</si>
  <si>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</si>
  <si>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</si>
  <si>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</si>
  <si>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</si>
  <si>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</si>
  <si>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</si>
  <si>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</si>
  <si>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</si>
  <si>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</si>
  <si>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</si>
  <si>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</si>
  <si>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</si>
  <si>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</si>
  <si>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</si>
  <si>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</si>
  <si>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</si>
  <si>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</si>
  <si>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</si>
  <si>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</si>
  <si>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</si>
  <si>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</si>
  <si>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</si>
  <si>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</si>
  <si>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</si>
  <si>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</si>
  <si>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</si>
  <si>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</si>
  <si>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</si>
  <si>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</si>
  <si>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</si>
  <si>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</si>
  <si>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</si>
  <si>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</si>
  <si>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</si>
  <si>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</si>
  <si>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</si>
  <si>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</si>
  <si>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</si>
  <si>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</si>
  <si>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</si>
  <si>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</si>
  <si>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</si>
  <si>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</si>
  <si>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</si>
  <si>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</si>
  <si>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</si>
  <si>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</si>
  <si>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</si>
  <si>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</si>
  <si>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</si>
  <si>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</si>
  <si>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</si>
  <si>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</si>
  <si>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</si>
  <si>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</si>
  <si>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</si>
  <si>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</si>
  <si>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</si>
  <si>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</si>
  <si>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</si>
  <si>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</si>
  <si>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</si>
  <si>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</si>
  <si>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</si>
  <si>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</si>
  <si>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</si>
  <si>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</si>
  <si>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</si>
  <si>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</si>
  <si>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</si>
  <si>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</si>
  <si>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</si>
  <si>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</si>
  <si>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</si>
  <si>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</si>
  <si>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</si>
  <si>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</si>
  <si>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</si>
  <si>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</si>
  <si>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</si>
  <si>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</si>
  <si>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</si>
  <si>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</si>
  <si>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</si>
  <si>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</si>
  <si>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</si>
  <si>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</si>
  <si>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</si>
  <si>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</si>
  <si>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</si>
  <si>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</si>
  <si>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</si>
  <si>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</si>
  <si>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</si>
  <si>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</si>
  <si>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</si>
  <si>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</si>
  <si>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</si>
  <si>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</si>
  <si>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</si>
  <si>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</si>
  <si>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</si>
  <si>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</si>
  <si>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</si>
  <si>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</si>
  <si>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</si>
  <si>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</si>
  <si>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</si>
  <si>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</si>
  <si>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</si>
  <si>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</si>
  <si>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</si>
  <si>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</si>
  <si>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</si>
  <si>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</si>
  <si>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</si>
  <si>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</si>
  <si>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</si>
  <si>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</si>
  <si>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</si>
  <si>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</si>
  <si>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</si>
  <si>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</si>
  <si>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</si>
  <si>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</si>
  <si>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</si>
  <si>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</si>
  <si>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</si>
  <si>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</si>
  <si>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</si>
  <si>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</si>
  <si>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</si>
  <si>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</si>
  <si>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</si>
  <si>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</si>
  <si>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</si>
  <si>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</si>
  <si>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</si>
  <si>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</si>
  <si>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</si>
  <si>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</si>
  <si>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</si>
  <si>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</si>
  <si>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</si>
  <si>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</si>
  <si>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</si>
  <si>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</si>
  <si>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</si>
  <si>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</si>
  <si>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</si>
  <si>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</si>
  <si>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</si>
  <si>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</si>
  <si>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</si>
  <si>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</si>
  <si>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</si>
  <si>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</si>
  <si>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</si>
  <si>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</si>
  <si>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</si>
  <si>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</si>
  <si>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</si>
  <si>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</si>
  <si>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</si>
  <si>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</si>
  <si>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</si>
  <si>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</si>
  <si>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</si>
  <si>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</si>
  <si>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</si>
  <si>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</si>
  <si>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</si>
  <si>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</si>
  <si>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</si>
  <si>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</si>
  <si>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</si>
  <si>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</si>
  <si>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</si>
  <si>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</si>
  <si>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</si>
  <si>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</si>
  <si>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</si>
  <si>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</si>
  <si>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</si>
  <si>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</si>
  <si>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</si>
  <si>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</si>
  <si>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</si>
  <si>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</si>
  <si>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</si>
  <si>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</si>
  <si>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</si>
  <si>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</si>
  <si>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</si>
  <si>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</si>
  <si>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</si>
  <si>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</si>
  <si>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</si>
  <si>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</si>
  <si>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</si>
  <si>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</si>
  <si>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</si>
  <si>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</si>
  <si>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</si>
  <si>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</si>
  <si>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</si>
  <si>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</si>
  <si>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</si>
  <si>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</si>
  <si>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</si>
  <si>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</si>
  <si>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</si>
  <si>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</si>
  <si>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</si>
  <si>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</si>
  <si>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</si>
  <si>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</si>
  <si>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</si>
  <si>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</si>
  <si>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</si>
  <si>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</si>
  <si>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</si>
  <si>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</si>
  <si>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</si>
  <si>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</si>
  <si>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</si>
  <si>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</si>
  <si>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</si>
  <si>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</si>
  <si>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</si>
  <si>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</si>
  <si>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</si>
  <si>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</si>
  <si>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</si>
  <si>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</si>
  <si>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</si>
  <si>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</si>
  <si>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</si>
  <si>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</si>
  <si>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</si>
  <si>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</si>
  <si>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</si>
  <si>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</si>
  <si>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</si>
  <si>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</si>
  <si>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</si>
  <si>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</si>
  <si>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</si>
  <si>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</si>
  <si>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</si>
  <si>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</si>
  <si>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</si>
  <si>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</si>
  <si>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</si>
  <si>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</si>
  <si>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</si>
  <si>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</si>
  <si>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</si>
  <si>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</si>
  <si>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</si>
  <si>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</si>
  <si>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</si>
  <si>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</si>
  <si>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</si>
  <si>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</si>
  <si>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</si>
  <si>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</si>
  <si>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</si>
  <si>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</si>
  <si>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</si>
  <si>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</si>
  <si>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</si>
  <si>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</si>
  <si>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</si>
  <si>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</si>
  <si>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</si>
  <si>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</si>
  <si>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</si>
  <si>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</si>
  <si>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</si>
  <si>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</si>
  <si>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</si>
  <si>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</si>
  <si>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</si>
  <si>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</si>
  <si>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</si>
  <si>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</si>
  <si>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</si>
  <si>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</si>
  <si>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</si>
  <si>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</si>
  <si>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</si>
  <si>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</si>
  <si>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</si>
  <si>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</si>
  <si>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</si>
  <si>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</si>
  <si>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</si>
  <si>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</si>
  <si>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</si>
  <si>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</si>
  <si>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</si>
  <si>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</si>
  <si>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</si>
  <si>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</si>
  <si>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</si>
  <si>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</si>
  <si>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</si>
  <si>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</si>
  <si>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</si>
  <si>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</si>
  <si>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</si>
  <si>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</si>
  <si>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</si>
  <si>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</si>
  <si>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</si>
  <si>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</si>
  <si>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</si>
  <si>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</si>
  <si>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</si>
  <si>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</si>
  <si>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</si>
  <si>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</si>
  <si>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</si>
  <si>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</si>
  <si>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</si>
  <si>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</si>
  <si>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</si>
  <si>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</si>
  <si>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</si>
  <si>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</si>
  <si>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</si>
  <si>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</si>
  <si>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</si>
  <si>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</si>
  <si>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</si>
  <si>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</si>
  <si>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</si>
  <si>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</si>
  <si>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</si>
  <si>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</si>
  <si>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</si>
  <si>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</si>
  <si>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</si>
  <si>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</si>
  <si>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</si>
  <si>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</si>
  <si>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</si>
  <si>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</si>
  <si>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</si>
  <si>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</si>
  <si>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</si>
  <si>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</si>
  <si>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</si>
  <si>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</si>
  <si>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</si>
  <si>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</si>
  <si>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</si>
  <si>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</si>
  <si>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</si>
  <si>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</si>
  <si>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</si>
  <si>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</si>
  <si>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</si>
  <si>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</si>
  <si>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</si>
  <si>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</si>
  <si>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</si>
  <si>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</si>
  <si>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</si>
  <si>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</si>
  <si>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</si>
  <si>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</si>
  <si>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</si>
  <si>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</si>
  <si>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</si>
  <si>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</si>
  <si>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</si>
  <si>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</si>
  <si>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</si>
  <si>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</si>
  <si>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</si>
  <si>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</si>
  <si>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</si>
  <si>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</si>
  <si>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</si>
  <si>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</si>
  <si>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</si>
  <si>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</si>
  <si>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</si>
  <si>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</si>
  <si>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</si>
  <si>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</si>
  <si>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</si>
  <si>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</si>
  <si>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</si>
  <si>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</si>
  <si>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</si>
  <si>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</si>
  <si>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</si>
  <si>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</si>
  <si>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</si>
  <si>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</si>
  <si>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</si>
  <si>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</si>
  <si>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</si>
  <si>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</si>
  <si>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</si>
  <si>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</si>
  <si>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</si>
  <si>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</si>
  <si>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</si>
  <si>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</si>
  <si>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</si>
  <si>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</si>
  <si>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</si>
  <si>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</si>
  <si>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</si>
  <si>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</si>
  <si>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</si>
  <si>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</si>
  <si>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</si>
  <si>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</si>
  <si>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</si>
  <si>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</si>
  <si>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</si>
  <si>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</si>
  <si>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</si>
  <si>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</si>
  <si>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</si>
  <si>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</si>
  <si>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</si>
  <si>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</si>
  <si>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</si>
  <si>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</si>
  <si>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</si>
  <si>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</si>
  <si>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</si>
  <si>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</si>
  <si>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</si>
  <si>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</si>
  <si>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</si>
  <si>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</si>
  <si>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</si>
  <si>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</si>
  <si>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</si>
  <si>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</si>
  <si>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</si>
  <si>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</si>
  <si>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</si>
  <si>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</si>
  <si>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</si>
  <si>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</si>
  <si>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</si>
  <si>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</si>
  <si>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</si>
  <si>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</si>
  <si>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</si>
  <si>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</si>
  <si>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</si>
  <si>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</si>
  <si>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</si>
  <si>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</si>
  <si>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</si>
  <si>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</si>
  <si>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</si>
  <si>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</si>
  <si>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</si>
  <si>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</si>
  <si>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</si>
  <si>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</si>
  <si>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</si>
  <si>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</si>
  <si>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</si>
  <si>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</si>
  <si>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</si>
  <si>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</si>
  <si>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</si>
  <si>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</si>
  <si>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</si>
  <si>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</si>
  <si>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</si>
  <si>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</si>
  <si>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</si>
  <si>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</si>
  <si>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</si>
  <si>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</si>
  <si>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</si>
  <si>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</si>
  <si>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</si>
  <si>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</si>
  <si>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</si>
  <si>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</si>
  <si>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</si>
  <si>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</si>
  <si>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</si>
  <si>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</si>
  <si>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</si>
  <si>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</si>
  <si>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</si>
  <si>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</si>
  <si>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</si>
  <si>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</si>
  <si>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</si>
  <si>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</si>
  <si>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</si>
  <si>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</si>
  <si>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</si>
  <si>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</si>
  <si>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</si>
  <si>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</si>
  <si>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</si>
  <si>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</si>
  <si>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</si>
  <si>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</si>
  <si>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</si>
  <si>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</si>
  <si>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</si>
  <si>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</si>
  <si>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</si>
  <si>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</si>
  <si>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</si>
  <si>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</si>
  <si>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</si>
  <si>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</si>
  <si>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</si>
  <si>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</si>
  <si>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</si>
  <si>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</si>
  <si>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</si>
  <si>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</si>
  <si>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</si>
  <si>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</si>
  <si>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</si>
  <si>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</si>
  <si>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</si>
  <si>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</si>
  <si>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</si>
  <si>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</si>
  <si>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</si>
  <si>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</si>
  <si>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</si>
  <si>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</si>
  <si>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</si>
  <si>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</si>
  <si>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</si>
  <si>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</si>
  <si>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</si>
  <si>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</si>
  <si>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</si>
  <si>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</si>
  <si>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</si>
  <si>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</si>
  <si>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</si>
  <si>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</si>
  <si>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</si>
  <si>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</si>
  <si>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</si>
  <si>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</si>
  <si>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</si>
  <si>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</si>
  <si>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</si>
  <si>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</si>
  <si>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</si>
  <si>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</si>
  <si>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</si>
  <si>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</si>
  <si>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</si>
  <si>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</si>
  <si>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</si>
  <si>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</si>
  <si>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</si>
  <si>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</si>
  <si>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</si>
  <si>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</si>
  <si>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</si>
  <si>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</si>
  <si>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</si>
  <si>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</si>
  <si>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</si>
  <si>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</si>
  <si>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</si>
  <si>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</si>
  <si>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</si>
  <si>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</si>
  <si>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</si>
  <si>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</si>
  <si>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</si>
  <si>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</si>
  <si>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</si>
  <si>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</si>
  <si>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</si>
  <si>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</si>
  <si>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</si>
  <si>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</si>
  <si>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</si>
  <si>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</si>
  <si>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</si>
  <si>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</si>
  <si>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</si>
  <si>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</si>
  <si>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</si>
  <si>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</si>
  <si>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</si>
  <si>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</si>
  <si>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</si>
  <si>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</si>
  <si>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</si>
  <si>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</si>
  <si>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</si>
  <si>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</si>
  <si>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</si>
  <si>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</si>
  <si>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</si>
  <si>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</si>
  <si>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</si>
  <si>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</si>
  <si>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</si>
  <si>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</si>
  <si>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</si>
  <si>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</si>
  <si>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</si>
  <si>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</si>
  <si>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</si>
  <si>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</si>
  <si>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</si>
  <si>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</si>
  <si>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</si>
  <si>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</si>
  <si>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</si>
  <si>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</si>
  <si>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</si>
  <si>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</si>
  <si>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</si>
  <si>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</si>
  <si>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</si>
  <si>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</si>
  <si>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</si>
  <si>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</si>
  <si>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</si>
  <si>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</si>
  <si>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</si>
  <si>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</si>
  <si>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</si>
  <si>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</si>
  <si>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</si>
  <si>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</si>
  <si>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</si>
  <si>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</si>
  <si>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</si>
  <si>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</si>
  <si>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</si>
  <si>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</si>
  <si>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</si>
  <si>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</si>
  <si>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</si>
  <si>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</si>
  <si>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</si>
  <si>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</si>
  <si>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</si>
  <si>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</si>
  <si>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</si>
  <si>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</si>
  <si>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</si>
  <si>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</si>
  <si>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</si>
  <si>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</si>
  <si>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</si>
  <si>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</si>
  <si>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</si>
  <si>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</si>
  <si>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</si>
  <si>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</si>
  <si>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</si>
  <si>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</si>
  <si>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</si>
  <si>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</si>
  <si>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</si>
  <si>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</si>
  <si>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</si>
  <si>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</si>
  <si>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</si>
  <si>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</si>
  <si>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</si>
  <si>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</si>
  <si>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</si>
  <si>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</si>
  <si>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</si>
  <si>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</si>
  <si>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</si>
  <si>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</si>
  <si>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</si>
  <si>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</si>
  <si>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</si>
  <si>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</si>
  <si>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</si>
  <si>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</si>
  <si>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</si>
  <si>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</si>
  <si>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</si>
  <si>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</si>
  <si>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</si>
  <si>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</si>
  <si>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</si>
  <si>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</si>
  <si>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</si>
  <si>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</si>
  <si>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</si>
  <si>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</si>
  <si>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</si>
  <si>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</si>
  <si>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</si>
  <si>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</si>
  <si>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</si>
  <si>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</si>
  <si>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</si>
  <si>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</si>
  <si>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</si>
  <si>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</si>
  <si>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</si>
  <si>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</si>
  <si>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</si>
  <si>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</si>
  <si>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</si>
  <si>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</si>
  <si>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</si>
  <si>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</si>
  <si>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</si>
  <si>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</si>
  <si>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</si>
  <si>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</si>
  <si>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</si>
  <si>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</si>
  <si>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</si>
  <si>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</si>
  <si>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</si>
  <si>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</si>
  <si>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</si>
  <si>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</si>
  <si>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</si>
  <si>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</si>
  <si>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</si>
  <si>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</si>
  <si>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</si>
  <si>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</si>
  <si>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</si>
  <si>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</si>
  <si>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</si>
  <si>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</si>
  <si>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</si>
  <si>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</si>
  <si>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</si>
  <si>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</si>
  <si>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</si>
  <si>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</si>
  <si>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</si>
  <si>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</si>
  <si>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</si>
  <si>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</si>
  <si>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</si>
  <si>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</si>
  <si>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</si>
  <si>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</si>
  <si>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</si>
  <si>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</si>
  <si>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</si>
  <si>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</si>
  <si>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</si>
  <si>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</si>
  <si>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</si>
  <si>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</si>
  <si>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</si>
  <si>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</si>
  <si>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</si>
  <si>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</si>
  <si>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</si>
  <si>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</si>
  <si>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</si>
  <si>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</si>
  <si>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</si>
  <si>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</si>
  <si>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</si>
  <si>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</si>
  <si>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</si>
  <si>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</si>
  <si>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</si>
  <si>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</si>
  <si>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</si>
  <si>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</si>
  <si>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</si>
  <si>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</si>
  <si>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</si>
  <si>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</si>
  <si>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</si>
  <si>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</si>
  <si>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</si>
  <si>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</si>
  <si>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</si>
  <si>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</si>
  <si>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</si>
  <si>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</si>
  <si>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</si>
  <si>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</si>
  <si>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</si>
  <si>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</si>
  <si>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</si>
  <si>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</si>
  <si>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</si>
  <si>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</si>
  <si>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</si>
  <si>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</si>
  <si>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</si>
  <si>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</si>
  <si>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</si>
  <si>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</si>
  <si>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</si>
  <si>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</si>
  <si>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</si>
  <si>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</si>
  <si>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</si>
  <si>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</si>
  <si>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</si>
  <si>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</si>
  <si>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</si>
  <si>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</si>
  <si>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</si>
  <si>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</si>
  <si>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</si>
  <si>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</si>
  <si>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</si>
  <si>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</si>
  <si>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</si>
  <si>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</si>
  <si>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</si>
  <si>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</si>
  <si>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</si>
  <si>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</si>
  <si>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</si>
  <si>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</si>
  <si>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</si>
  <si>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</si>
  <si>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</si>
  <si>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</si>
  <si>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</si>
  <si>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</si>
  <si>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</si>
  <si>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</si>
  <si>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</si>
  <si>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</si>
  <si>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</si>
  <si>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</si>
  <si>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</si>
  <si>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</si>
  <si>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</si>
  <si>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</si>
  <si>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</si>
  <si>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</si>
  <si>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</si>
  <si>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</si>
  <si>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</si>
  <si>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</si>
  <si>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</si>
  <si>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</si>
  <si>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</si>
  <si>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</si>
  <si>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</si>
  <si>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</si>
  <si>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</si>
  <si>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</si>
  <si>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</si>
  <si>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</si>
  <si>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</si>
  <si>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</si>
  <si>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</si>
  <si>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</si>
  <si>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</si>
  <si>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</si>
  <si>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</si>
  <si>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</si>
  <si>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</si>
  <si>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</si>
  <si>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</si>
  <si>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</si>
  <si>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</si>
  <si>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</si>
  <si>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</si>
  <si>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</si>
  <si>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</si>
  <si>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</si>
  <si>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</si>
  <si>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</si>
  <si>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</si>
  <si>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</si>
  <si>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</si>
  <si>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</si>
  <si>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</si>
  <si>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</si>
  <si>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</si>
  <si>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</si>
  <si>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</si>
  <si>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</si>
  <si>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</si>
  <si>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</si>
  <si>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</si>
  <si>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</si>
  <si>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</si>
  <si>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</si>
  <si>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</si>
  <si>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</si>
  <si>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</si>
  <si>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</si>
  <si>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</si>
  <si>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</si>
  <si>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</si>
  <si>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</si>
  <si>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</si>
  <si>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</si>
  <si>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</si>
  <si>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</si>
  <si>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</si>
  <si>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</si>
  <si>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</si>
  <si>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</si>
  <si>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</si>
  <si>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</si>
  <si>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</si>
  <si>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</si>
  <si>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</si>
  <si>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</si>
  <si>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</si>
  <si>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</si>
  <si>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</si>
  <si>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</si>
  <si>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</si>
  <si>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</si>
  <si>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</si>
  <si>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</si>
  <si>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</si>
  <si>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</si>
  <si>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</si>
  <si>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</si>
  <si>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</si>
  <si>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</si>
  <si>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</si>
  <si>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</si>
  <si>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</si>
  <si>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</si>
  <si>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</si>
  <si>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</si>
  <si>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</si>
  <si>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</si>
  <si>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</si>
  <si>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</si>
  <si>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</si>
  <si>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</si>
  <si>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</si>
  <si>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</si>
  <si>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</si>
  <si>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</si>
  <si>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</si>
  <si>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</si>
  <si>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</si>
  <si>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</si>
  <si>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</si>
  <si>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</si>
  <si>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</si>
  <si>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</si>
  <si>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</si>
  <si>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</si>
  <si>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</si>
  <si>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</si>
  <si>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</si>
  <si>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</si>
  <si>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</si>
  <si>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</si>
  <si>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</si>
  <si>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</si>
  <si>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</si>
  <si>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</si>
  <si>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</si>
  <si>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</si>
  <si>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</si>
  <si>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</si>
  <si>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</si>
  <si>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</si>
  <si>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</si>
  <si>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</si>
  <si>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</si>
  <si>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</si>
  <si>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</si>
  <si>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</si>
  <si>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</si>
  <si>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</si>
  <si>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</si>
  <si>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</si>
  <si>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</si>
  <si>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</si>
  <si>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</si>
  <si>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</si>
  <si>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</si>
  <si>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</si>
  <si>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</si>
  <si>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</si>
  <si>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</si>
  <si>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</si>
  <si>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</si>
  <si>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</si>
  <si>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</si>
  <si>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</si>
  <si>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</si>
  <si>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</si>
  <si>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</si>
  <si>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</si>
  <si>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</si>
  <si>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</si>
  <si>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</si>
  <si>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</si>
  <si>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</si>
  <si>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</si>
  <si>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</si>
  <si>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</si>
  <si>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</si>
  <si>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</si>
  <si>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</si>
  <si>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</si>
  <si>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</si>
  <si>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</si>
  <si>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</si>
  <si>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</si>
  <si>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</si>
  <si>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</si>
  <si>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</si>
  <si>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</si>
  <si>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</si>
  <si>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</si>
  <si>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</si>
  <si>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</si>
  <si>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</si>
  <si>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</si>
  <si>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</si>
  <si>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</si>
  <si>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</si>
  <si>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</si>
  <si>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</si>
  <si>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</si>
  <si>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</si>
  <si>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</si>
  <si>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</si>
  <si>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</si>
  <si>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</si>
  <si>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</si>
  <si>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</si>
  <si>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</si>
  <si>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</si>
  <si>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</si>
  <si>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</si>
  <si>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</si>
  <si>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</si>
  <si>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</si>
  <si>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</si>
  <si>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</si>
  <si>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</si>
  <si>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</si>
  <si>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</si>
  <si>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</si>
  <si>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</si>
  <si>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</si>
  <si>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</si>
  <si>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</si>
  <si>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</si>
  <si>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</si>
  <si>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</si>
  <si>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</si>
  <si>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</si>
  <si>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</si>
  <si>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</si>
  <si>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</si>
  <si>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</si>
  <si>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</si>
  <si>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</si>
  <si>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</si>
  <si>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</si>
  <si>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</si>
  <si>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</si>
  <si>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</si>
  <si>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</si>
  <si>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</si>
  <si>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</si>
  <si>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</si>
  <si>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</si>
  <si>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</si>
  <si>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</si>
  <si>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</si>
  <si>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</si>
  <si>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</si>
  <si>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</si>
  <si>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</si>
  <si>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</si>
  <si>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</si>
  <si>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</si>
  <si>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</si>
  <si>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</si>
  <si>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</si>
  <si>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</si>
  <si>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</si>
  <si>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</si>
  <si>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</si>
  <si>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</si>
  <si>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</si>
  <si>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</si>
  <si>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</si>
  <si>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</si>
  <si>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</si>
  <si>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</si>
  <si>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</si>
  <si>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</si>
  <si>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</si>
  <si>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</si>
  <si>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</si>
  <si>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</si>
  <si>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</si>
  <si>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</si>
  <si>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</si>
  <si>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</si>
  <si>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</si>
  <si>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</si>
  <si>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</si>
  <si>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</si>
  <si>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</si>
  <si>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</si>
  <si>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</si>
  <si>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</si>
  <si>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</si>
  <si>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</si>
  <si>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</si>
  <si>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</si>
  <si>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</si>
  <si>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</si>
  <si>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</si>
  <si>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</si>
  <si>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</si>
  <si>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</si>
  <si>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</si>
  <si>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</si>
  <si>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</si>
  <si>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</si>
  <si>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</si>
  <si>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</si>
  <si>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</si>
  <si>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</si>
  <si>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</si>
  <si>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</si>
  <si>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</si>
  <si>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</si>
  <si>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</si>
  <si>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</si>
  <si>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</si>
  <si>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</si>
  <si>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</si>
  <si>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</si>
  <si>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</si>
  <si>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</si>
  <si>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</si>
  <si>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</si>
  <si>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</si>
  <si>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</si>
  <si>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</si>
  <si>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</si>
  <si>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</si>
  <si>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</si>
  <si>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</si>
  <si>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</si>
  <si>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</si>
  <si>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</si>
  <si>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</si>
  <si>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</si>
  <si>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</si>
  <si>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</si>
  <si>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</si>
  <si>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</si>
  <si>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</si>
  <si>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</si>
  <si>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</si>
  <si>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</si>
  <si>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</si>
  <si>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</si>
  <si>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</si>
  <si>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</si>
  <si>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</si>
  <si>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</si>
  <si>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</si>
  <si>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</si>
  <si>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</si>
  <si>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</si>
  <si>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</si>
  <si>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</si>
  <si>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</si>
  <si>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</si>
  <si>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</si>
  <si>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</si>
  <si>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</si>
  <si>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</si>
  <si>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</si>
  <si>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</si>
  <si>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</si>
  <si>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</si>
  <si>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</si>
  <si>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</si>
  <si>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</si>
  <si>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</si>
  <si>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</si>
  <si>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</si>
  <si>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</si>
  <si>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</si>
  <si>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</si>
  <si>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</si>
  <si>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</si>
  <si>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</si>
  <si>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</si>
  <si>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</si>
  <si>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</si>
  <si>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</si>
  <si>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</si>
  <si>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</si>
  <si>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</si>
  <si>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</si>
  <si>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</si>
  <si>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</si>
  <si>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</si>
  <si>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</si>
  <si>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</si>
  <si>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</si>
  <si>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</si>
  <si>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</si>
  <si>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</si>
  <si>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</si>
  <si>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</si>
  <si>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</si>
  <si>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</si>
  <si>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</si>
  <si>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</si>
  <si>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</si>
  <si>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</si>
  <si>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</si>
  <si>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</si>
  <si>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</si>
  <si>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</si>
  <si>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</si>
  <si>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</si>
  <si>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</si>
  <si>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</si>
  <si>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</si>
  <si>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</si>
  <si>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</si>
  <si>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</si>
  <si>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</si>
  <si>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</si>
  <si>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</si>
  <si>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</si>
  <si>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</si>
  <si>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</si>
  <si>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</si>
  <si>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</si>
  <si>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</si>
  <si>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</si>
  <si>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</si>
  <si>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</si>
  <si>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</si>
  <si>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</si>
  <si>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</si>
  <si>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</si>
  <si>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</si>
  <si>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</si>
  <si>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</si>
  <si>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</si>
  <si>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</si>
  <si>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</si>
  <si>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</si>
  <si>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</si>
  <si>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</si>
  <si>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</si>
  <si>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</si>
  <si>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</si>
  <si>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</si>
  <si>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</si>
  <si>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</si>
  <si>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</si>
  <si>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</si>
  <si>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</si>
  <si>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</si>
  <si>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</si>
  <si>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</si>
  <si>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</si>
  <si>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</si>
  <si>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</si>
  <si>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</si>
  <si>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</si>
  <si>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</si>
  <si>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</si>
  <si>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</si>
  <si>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</si>
  <si>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</si>
  <si>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</si>
  <si>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</si>
  <si>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</si>
  <si>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</si>
  <si>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</si>
  <si>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</si>
  <si>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</si>
  <si>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</si>
  <si>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</si>
  <si>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</si>
  <si>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</si>
  <si>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</si>
  <si>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</si>
  <si>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</si>
  <si>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</si>
  <si>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</si>
  <si>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</si>
  <si>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</si>
  <si>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</si>
  <si>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</si>
  <si>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</si>
  <si>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</si>
  <si>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</si>
  <si>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</si>
  <si>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</si>
  <si>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</si>
  <si>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</si>
  <si>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</si>
  <si>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</si>
  <si>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</si>
  <si>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</si>
  <si>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</si>
  <si>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</si>
  <si>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</si>
  <si>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</si>
  <si>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</si>
  <si>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</si>
  <si>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</si>
  <si>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</si>
  <si>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</si>
  <si>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</si>
  <si>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</si>
  <si>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</si>
  <si>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</si>
  <si>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</si>
  <si>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</si>
  <si>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</si>
  <si>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</si>
  <si>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</si>
  <si>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</si>
  <si>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</si>
  <si>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</si>
  <si>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</si>
  <si>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</si>
  <si>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</si>
  <si>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</si>
  <si>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</si>
  <si>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</si>
  <si>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</si>
  <si>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</si>
  <si>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</si>
  <si>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</si>
  <si>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</si>
  <si>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</si>
  <si>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</si>
  <si>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</si>
  <si>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</si>
  <si>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</si>
  <si>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</si>
  <si>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</si>
  <si>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</si>
  <si>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</si>
  <si>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</si>
  <si>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</si>
  <si>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</si>
  <si>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</si>
  <si>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</si>
  <si>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</si>
  <si>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</si>
  <si>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</si>
  <si>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</si>
  <si>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</si>
  <si>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</si>
  <si>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</si>
  <si>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</si>
  <si>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</si>
  <si>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</si>
  <si>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</si>
  <si>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</si>
  <si>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</si>
  <si>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</si>
  <si>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</si>
  <si>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</si>
  <si>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</si>
  <si>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</si>
  <si>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</si>
  <si>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</si>
  <si>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</si>
  <si>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</si>
  <si>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</si>
  <si>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</si>
  <si>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</si>
  <si>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</si>
  <si>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</si>
  <si>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</si>
  <si>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</si>
  <si>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</si>
  <si>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</si>
  <si>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</si>
  <si>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</si>
  <si>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</si>
  <si>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</si>
  <si>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</si>
  <si>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</si>
  <si>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</si>
  <si>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</si>
  <si>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</si>
  <si>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</si>
  <si>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</si>
  <si>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</si>
  <si>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</si>
  <si>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</si>
  <si>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</si>
  <si>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</si>
  <si>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</si>
  <si>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</si>
  <si>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</si>
  <si>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</si>
  <si>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</si>
  <si>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</si>
  <si>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</si>
  <si>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</si>
  <si>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</si>
  <si>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</si>
  <si>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</si>
  <si>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</si>
  <si>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</si>
  <si>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</si>
  <si>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</si>
  <si>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</si>
  <si>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</si>
  <si>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</si>
  <si>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</si>
  <si>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</si>
  <si>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</si>
  <si>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</si>
  <si>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</si>
  <si>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</si>
  <si>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</si>
  <si>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</si>
  <si>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</si>
  <si>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</si>
  <si>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</si>
  <si>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</si>
  <si>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</si>
  <si>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</si>
  <si>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</si>
  <si>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</si>
  <si>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</si>
  <si>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</si>
  <si>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</si>
  <si>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</si>
  <si>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</si>
  <si>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</si>
  <si>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</si>
  <si>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</si>
  <si>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</si>
  <si>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</si>
  <si>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</si>
  <si>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</si>
  <si>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</si>
  <si>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</si>
  <si>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</si>
  <si>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</si>
  <si>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</si>
  <si>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</si>
  <si>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</si>
  <si>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</si>
  <si>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</si>
  <si>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</si>
  <si>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</si>
  <si>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</si>
  <si>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</si>
  <si>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</si>
  <si>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</si>
  <si>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</si>
  <si>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</si>
  <si>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</si>
  <si>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</si>
  <si>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</si>
  <si>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</si>
  <si>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</si>
  <si>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</si>
  <si>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</si>
  <si>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</si>
  <si>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</si>
  <si>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</si>
  <si>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</si>
  <si>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</si>
  <si>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</si>
  <si>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</si>
  <si>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</si>
  <si>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</si>
  <si>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</si>
  <si>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</si>
  <si>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</si>
  <si>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</si>
  <si>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</si>
  <si>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</si>
  <si>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</si>
  <si>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</si>
  <si>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</si>
  <si>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</si>
  <si>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</si>
  <si>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</si>
  <si>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</si>
  <si>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</si>
  <si>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</si>
  <si>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</si>
  <si>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</si>
  <si>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</si>
  <si>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</si>
  <si>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</si>
  <si>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</si>
  <si>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</si>
  <si>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</si>
  <si>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</si>
  <si>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</si>
  <si>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</si>
  <si>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</si>
  <si>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</si>
  <si>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</si>
  <si>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</si>
  <si>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</si>
  <si>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</si>
  <si>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</si>
  <si>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</si>
  <si>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</si>
  <si>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</si>
  <si>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</si>
  <si>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</si>
  <si>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</si>
  <si>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</si>
  <si>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</si>
  <si>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</si>
  <si>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</si>
  <si>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</si>
  <si>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</si>
  <si>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</si>
  <si>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</si>
  <si>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</si>
  <si>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</si>
  <si>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</si>
  <si>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</si>
  <si>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</si>
  <si>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</si>
  <si>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</si>
  <si>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</si>
  <si>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</si>
  <si>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</si>
  <si>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</si>
  <si>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</si>
  <si>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</si>
  <si>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</si>
  <si>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</si>
  <si>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</si>
  <si>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</si>
  <si>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</si>
  <si>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</si>
  <si>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</si>
  <si>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</si>
  <si>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</si>
  <si>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</si>
  <si>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</si>
  <si>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</si>
  <si>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</si>
  <si>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</si>
  <si>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</si>
  <si>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</si>
  <si>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</si>
  <si>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</si>
  <si>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</si>
  <si>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</si>
  <si>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</si>
  <si>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</si>
  <si>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</si>
  <si>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</si>
  <si>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</si>
  <si>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</si>
  <si>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</si>
  <si>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</si>
  <si>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</si>
  <si>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</si>
  <si>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</si>
  <si>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</si>
  <si>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</si>
  <si>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</si>
  <si>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</si>
  <si>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</si>
  <si>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</si>
  <si>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</si>
  <si>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</si>
  <si>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</si>
  <si>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</si>
  <si>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</si>
  <si>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</si>
  <si>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</si>
  <si>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</si>
  <si>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</si>
  <si>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</si>
  <si>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</si>
  <si>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</si>
  <si>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</si>
  <si>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</si>
  <si>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</si>
  <si>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</si>
  <si>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</si>
  <si>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</si>
  <si>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</si>
  <si>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</si>
  <si>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</si>
  <si>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</si>
  <si>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</si>
  <si>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</si>
  <si>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</si>
  <si>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</si>
  <si>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</si>
  <si>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</si>
  <si>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</si>
  <si>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</si>
  <si>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</si>
  <si>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</si>
  <si>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</si>
  <si>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</si>
  <si>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</si>
  <si>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</si>
  <si>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</si>
  <si>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</si>
  <si>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</si>
  <si>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</si>
  <si>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</si>
  <si>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</si>
  <si>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</si>
  <si>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</si>
  <si>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</si>
  <si>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</si>
  <si>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</si>
  <si>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</si>
  <si>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</si>
  <si>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</si>
  <si>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</si>
  <si>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</si>
  <si>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</si>
  <si>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</si>
  <si>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</si>
  <si>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</si>
  <si>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</si>
  <si>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</si>
  <si>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</si>
  <si>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</si>
  <si>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</si>
  <si>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</si>
  <si>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</si>
  <si>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</si>
  <si>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</si>
  <si>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</si>
  <si>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</si>
  <si>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</si>
  <si>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</si>
  <si>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</si>
  <si>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</si>
  <si>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</si>
  <si>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</si>
  <si>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</si>
  <si>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</si>
  <si>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</si>
  <si>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</si>
  <si>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</si>
  <si>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</si>
  <si>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</si>
  <si>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</si>
  <si>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</si>
  <si>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</si>
  <si>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</si>
  <si>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</si>
  <si>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</si>
  <si>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</si>
  <si>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</si>
  <si>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</si>
  <si>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</si>
  <si>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</si>
  <si>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</si>
  <si>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</si>
  <si>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</si>
  <si>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</si>
  <si>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</si>
  <si>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</si>
  <si>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</si>
  <si>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</si>
  <si>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</si>
  <si>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</si>
  <si>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</si>
  <si>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</si>
  <si>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</si>
  <si>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</si>
  <si>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</si>
  <si>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</si>
  <si>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</si>
  <si>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</si>
  <si>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</si>
  <si>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</si>
  <si>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</si>
  <si>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</si>
  <si>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</si>
  <si>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</si>
  <si>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</si>
  <si>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</si>
  <si>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</si>
  <si>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</si>
  <si>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</si>
  <si>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</si>
  <si>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</si>
  <si>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</si>
  <si>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</si>
  <si>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</si>
  <si>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</si>
  <si>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</si>
  <si>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</si>
  <si>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</si>
  <si>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</si>
  <si>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</si>
  <si>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</si>
  <si>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</si>
  <si>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</si>
  <si>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</si>
  <si>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</si>
  <si>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</si>
  <si>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</si>
  <si>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</si>
  <si>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</si>
  <si>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</si>
  <si>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</si>
  <si>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</si>
  <si>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</si>
  <si>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</si>
  <si>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</si>
  <si>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</si>
  <si>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</si>
  <si>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</si>
  <si>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</si>
  <si>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</si>
  <si>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</si>
  <si>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</si>
  <si>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</si>
  <si>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</si>
  <si>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</si>
  <si>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</si>
  <si>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</si>
  <si>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</si>
  <si>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</si>
  <si>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</si>
  <si>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</si>
  <si>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</si>
  <si>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</si>
  <si>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</si>
  <si>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</si>
  <si>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</si>
  <si>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</si>
  <si>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</si>
  <si>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</si>
  <si>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</si>
  <si>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</si>
  <si>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</si>
  <si>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</si>
  <si>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</si>
  <si>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</si>
  <si>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</si>
  <si>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</si>
  <si>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</si>
  <si>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</si>
  <si>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</si>
  <si>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</si>
  <si>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</si>
  <si>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</si>
  <si>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</si>
  <si>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</si>
  <si>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</si>
  <si>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</si>
  <si>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</si>
  <si>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</si>
  <si>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</si>
  <si>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</si>
  <si>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</si>
  <si>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</si>
  <si>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</si>
  <si>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</si>
  <si>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</si>
  <si>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</si>
  <si>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</si>
  <si>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</si>
  <si>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</si>
  <si>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</si>
  <si>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</si>
  <si>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</si>
  <si>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</si>
  <si>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</si>
  <si>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</si>
  <si>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</si>
  <si>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</si>
  <si>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</si>
  <si>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</si>
  <si>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</si>
  <si>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</si>
  <si>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</si>
  <si>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</si>
  <si>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</si>
  <si>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</si>
  <si>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</si>
  <si>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</si>
  <si>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</si>
  <si>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</si>
  <si>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</si>
  <si>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</si>
  <si>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</si>
  <si>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</si>
  <si>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</si>
  <si>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</si>
  <si>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</si>
  <si>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</si>
  <si>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</si>
  <si>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</si>
  <si>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</si>
  <si>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</si>
  <si>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</si>
  <si>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</si>
  <si>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</si>
  <si>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</si>
  <si>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</si>
  <si>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</si>
  <si>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</si>
  <si>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</si>
  <si>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</si>
  <si>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</si>
  <si>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</si>
  <si>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</si>
  <si>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</si>
  <si>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</si>
  <si>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</si>
  <si>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</si>
  <si>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</si>
  <si>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</si>
  <si>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</si>
  <si>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</si>
  <si>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</si>
  <si>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</si>
  <si>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</si>
  <si>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</si>
  <si>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</si>
  <si>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</si>
  <si>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</si>
  <si>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</si>
  <si>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</si>
  <si>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</si>
  <si>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</si>
  <si>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</si>
  <si>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</si>
  <si>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</si>
  <si>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</si>
  <si>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</si>
  <si>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</si>
  <si>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</si>
  <si>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</si>
  <si>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</si>
  <si>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</si>
  <si>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</si>
  <si>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</si>
  <si>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</si>
  <si>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</si>
  <si>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</si>
  <si>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</si>
  <si>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</si>
  <si>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</si>
  <si>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</si>
  <si>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</si>
  <si>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</si>
  <si>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</si>
  <si>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</si>
  <si>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</si>
  <si>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</si>
  <si>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</si>
  <si>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</si>
  <si>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</si>
  <si>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</si>
  <si>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</si>
  <si>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</si>
  <si>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</si>
  <si>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</si>
  <si>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</si>
  <si>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</si>
  <si>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</si>
  <si>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</si>
  <si>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</si>
  <si>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</si>
  <si>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</si>
  <si>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</si>
  <si>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</si>
  <si>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</si>
  <si>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</si>
  <si>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</si>
  <si>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</si>
  <si>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</si>
  <si>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</si>
  <si>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</si>
  <si>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</si>
  <si>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</si>
  <si>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</si>
  <si>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</si>
  <si>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</si>
  <si>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</si>
  <si>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</si>
  <si>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</si>
  <si>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</si>
  <si>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</si>
  <si>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</si>
  <si>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</si>
  <si>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</si>
  <si>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</si>
  <si>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</si>
  <si>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</si>
  <si>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</si>
  <si>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</si>
  <si>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</si>
  <si>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</si>
  <si>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</si>
  <si>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</si>
  <si>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</si>
  <si>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</si>
  <si>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</si>
  <si>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</si>
  <si>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</si>
  <si>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</si>
  <si>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</si>
  <si>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</si>
  <si>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</si>
  <si>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</si>
  <si>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</si>
  <si>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</si>
  <si>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</si>
  <si>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</si>
  <si>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</si>
  <si>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</si>
  <si>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</si>
  <si>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</si>
  <si>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</si>
  <si>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</si>
  <si>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</si>
  <si>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</si>
  <si>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</si>
  <si>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</si>
  <si>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</si>
  <si>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</si>
  <si>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</si>
  <si>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</si>
  <si>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</si>
  <si>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</si>
  <si>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</si>
  <si>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</si>
  <si>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</si>
  <si>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</si>
  <si>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</si>
  <si>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</si>
  <si>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</si>
  <si>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</si>
  <si>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</si>
  <si>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</si>
  <si>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</si>
  <si>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</si>
  <si>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</si>
  <si>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</si>
  <si>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</si>
  <si>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</si>
  <si>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</si>
  <si>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</si>
  <si>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</si>
  <si>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</si>
  <si>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</si>
  <si>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</si>
  <si>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</si>
  <si>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</si>
  <si>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</si>
  <si>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</si>
  <si>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</si>
  <si>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</si>
  <si>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</si>
  <si>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</si>
  <si>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</si>
  <si>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</si>
  <si>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</si>
  <si>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</si>
  <si>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</si>
  <si>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</si>
  <si>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</si>
  <si>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</si>
  <si>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</si>
  <si>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</si>
  <si>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</si>
  <si>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</si>
  <si>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</si>
  <si>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</si>
  <si>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</si>
  <si>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</si>
  <si>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</si>
  <si>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</si>
  <si>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</si>
  <si>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</si>
  <si>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</si>
  <si>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</si>
  <si>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</si>
  <si>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</si>
  <si>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</si>
  <si>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</si>
  <si>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</si>
  <si>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</si>
  <si>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</si>
  <si>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</si>
  <si>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</si>
  <si>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</si>
  <si>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</si>
  <si>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</si>
  <si>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</si>
  <si>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</si>
  <si>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</si>
  <si>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</si>
  <si>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</si>
  <si>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</si>
  <si>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</si>
  <si>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</si>
  <si>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</si>
  <si>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</si>
  <si>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</si>
  <si>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</si>
  <si>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</si>
  <si>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</si>
  <si>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</si>
  <si>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</si>
  <si>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</si>
  <si>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</si>
  <si>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</si>
  <si>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</si>
  <si>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</si>
  <si>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</si>
  <si>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</si>
  <si>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</si>
  <si>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</si>
  <si>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</si>
  <si>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</si>
  <si>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</si>
  <si>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</si>
  <si>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</si>
  <si>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</si>
  <si>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</si>
  <si>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</si>
  <si>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</si>
  <si>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</si>
  <si>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</si>
  <si>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</si>
  <si>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</si>
  <si>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</si>
  <si>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</si>
  <si>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</si>
  <si>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</si>
  <si>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</si>
  <si>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</si>
  <si>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</si>
  <si>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</si>
  <si>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</si>
  <si>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</si>
  <si>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</si>
  <si>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</si>
  <si>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</si>
  <si>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</si>
  <si>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</si>
  <si>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</si>
  <si>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</si>
  <si>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</si>
  <si>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</si>
  <si>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</si>
  <si>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</si>
  <si>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</si>
  <si>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</si>
  <si>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</si>
  <si>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</si>
  <si>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</si>
  <si>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</si>
  <si>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</si>
  <si>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</si>
  <si>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</si>
  <si>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</si>
  <si>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</si>
  <si>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</si>
  <si>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</si>
  <si>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</si>
  <si>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</si>
  <si>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</si>
  <si>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</si>
  <si>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</si>
  <si>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</si>
  <si>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</si>
  <si>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</si>
  <si>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</si>
  <si>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</si>
  <si>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</si>
  <si>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</si>
  <si>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</si>
  <si>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</si>
  <si>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</si>
  <si>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</si>
  <si>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</si>
  <si>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</si>
  <si>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</si>
  <si>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</si>
  <si>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</si>
  <si>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</si>
  <si>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</si>
  <si>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</si>
  <si>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</si>
  <si>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</si>
  <si>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</si>
  <si>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</si>
  <si>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</si>
  <si>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</si>
  <si>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</si>
  <si>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</si>
  <si>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</si>
  <si>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</si>
  <si>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</si>
  <si>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</si>
  <si>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</si>
  <si>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</si>
  <si>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</si>
  <si>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</si>
  <si>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</si>
  <si>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</si>
  <si>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</si>
  <si>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</si>
  <si>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</si>
  <si>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</si>
  <si>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</si>
  <si>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</si>
  <si>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</si>
  <si>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</si>
  <si>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</si>
  <si>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</si>
  <si>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</si>
  <si>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</si>
  <si>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</si>
  <si>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</si>
  <si>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</si>
  <si>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</si>
  <si>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</si>
  <si>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</si>
  <si>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</si>
  <si>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</si>
  <si>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</si>
  <si>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</si>
  <si>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</si>
  <si>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</si>
  <si>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</si>
  <si>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</si>
  <si>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</si>
  <si>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</si>
  <si>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</si>
  <si>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</si>
  <si>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</si>
  <si>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</si>
  <si>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</si>
  <si>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</si>
  <si>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</si>
  <si>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</si>
  <si>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</si>
  <si>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</si>
  <si>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</si>
  <si>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</si>
  <si>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</si>
  <si>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</si>
  <si>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</si>
  <si>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</si>
  <si>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</si>
  <si>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</si>
  <si>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</si>
  <si>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</si>
  <si>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</si>
  <si>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</si>
  <si>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</si>
  <si>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</si>
  <si>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</si>
  <si>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</si>
  <si>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</si>
  <si>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</si>
  <si>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</si>
  <si>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</si>
  <si>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</si>
  <si>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</si>
  <si>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</si>
  <si>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</si>
  <si>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</si>
  <si>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</si>
  <si>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</si>
  <si>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</si>
  <si>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</si>
  <si>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</si>
  <si>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</si>
  <si>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</si>
  <si>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</si>
  <si>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</si>
  <si>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</si>
  <si>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</si>
  <si>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</si>
  <si>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</si>
  <si>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</si>
  <si>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</si>
  <si>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</si>
  <si>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</si>
  <si>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</si>
  <si>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</si>
  <si>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</si>
  <si>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</si>
  <si>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</si>
  <si>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</si>
  <si>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</si>
  <si>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</si>
  <si>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</si>
  <si>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</si>
  <si>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</si>
  <si>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</si>
  <si>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</si>
  <si>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</si>
  <si>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</si>
  <si>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</si>
  <si>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</si>
  <si>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</si>
  <si>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</si>
  <si>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</si>
  <si>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</si>
  <si>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</si>
  <si>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</si>
  <si>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</si>
  <si>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</si>
  <si>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</si>
  <si>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</si>
  <si>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</si>
  <si>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</si>
  <si>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</si>
  <si>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</si>
  <si>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</si>
  <si>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</si>
  <si>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</si>
  <si>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</si>
  <si>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</si>
  <si>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</si>
  <si>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</si>
  <si>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</si>
  <si>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</si>
  <si>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</si>
  <si>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</si>
  <si>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</si>
  <si>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</si>
  <si>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</si>
  <si>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</si>
  <si>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</si>
  <si>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</si>
  <si>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</si>
  <si>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</si>
  <si>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</si>
  <si>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</si>
  <si>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</si>
  <si>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</si>
  <si>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</si>
  <si>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</si>
  <si>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</si>
  <si>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</si>
  <si>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</si>
  <si>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</si>
  <si>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</si>
  <si>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</si>
  <si>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</si>
  <si>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</si>
  <si>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</si>
  <si>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</si>
  <si>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</si>
  <si>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</si>
  <si>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</si>
  <si>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</si>
  <si>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</si>
  <si>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</si>
  <si>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</si>
  <si>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</si>
  <si>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</si>
  <si>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</si>
  <si>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</si>
  <si>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</si>
  <si>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</si>
  <si>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</si>
  <si>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</si>
  <si>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</si>
  <si>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</si>
  <si>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</si>
  <si>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</si>
  <si>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</si>
  <si>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</si>
  <si>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</si>
  <si>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</si>
  <si>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</si>
  <si>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</si>
  <si>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</si>
  <si>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</si>
  <si>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</si>
  <si>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</si>
  <si>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</si>
  <si>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</si>
  <si>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</si>
  <si>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</si>
  <si>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</si>
  <si>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</si>
  <si>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</si>
  <si>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</si>
  <si>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</si>
  <si>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</si>
  <si>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</si>
  <si>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</si>
  <si>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</si>
  <si>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</si>
  <si>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</si>
  <si>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</si>
  <si>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</si>
  <si>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</si>
  <si>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</si>
  <si>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</si>
  <si>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</si>
  <si>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</si>
  <si>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</si>
  <si>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</si>
  <si>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</si>
  <si>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</si>
  <si>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</si>
  <si>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</si>
  <si>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</si>
  <si>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</si>
  <si>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</si>
  <si>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</si>
  <si>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</si>
  <si>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</si>
  <si>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</si>
  <si>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</si>
  <si>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</si>
  <si>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</si>
  <si>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</si>
  <si>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</si>
  <si>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</si>
  <si>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</si>
  <si>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</si>
  <si>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</si>
  <si>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</si>
  <si>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</si>
  <si>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</si>
  <si>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</si>
  <si>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</si>
  <si>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</si>
  <si>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</si>
  <si>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</si>
  <si>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</si>
  <si>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</si>
  <si>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</si>
  <si>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</si>
  <si>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</si>
  <si>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</si>
  <si>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</si>
  <si>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</si>
  <si>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</si>
  <si>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</si>
  <si>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</si>
  <si>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</si>
  <si>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</si>
  <si>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</si>
  <si>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</si>
  <si>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</si>
  <si>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</si>
  <si>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</si>
  <si>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</si>
  <si>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</si>
  <si>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</si>
  <si>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</si>
  <si>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</si>
  <si>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</si>
  <si>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</si>
  <si>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</si>
  <si>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</si>
  <si>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</si>
  <si>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</si>
  <si>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</si>
  <si>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</si>
  <si>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</si>
  <si>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</si>
  <si>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</si>
  <si>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</si>
  <si>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</si>
  <si>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</si>
  <si>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</si>
  <si>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</si>
  <si>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</si>
  <si>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</si>
  <si>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</si>
  <si>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</si>
  <si>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</si>
  <si>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</si>
  <si>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</si>
  <si>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</si>
  <si>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</si>
  <si>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</si>
  <si>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</si>
  <si>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</si>
  <si>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</si>
  <si>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</si>
  <si>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</si>
  <si>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</si>
  <si>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</si>
  <si>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</si>
  <si>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</si>
  <si>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</si>
  <si>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</si>
  <si>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</si>
  <si>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</si>
  <si>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</si>
  <si>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</si>
  <si>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</si>
  <si>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</si>
  <si>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</si>
  <si>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</si>
  <si>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</si>
  <si>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</si>
  <si>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</si>
  <si>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</si>
  <si>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</si>
  <si>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</si>
  <si>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</si>
  <si>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</si>
  <si>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</si>
  <si>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</si>
  <si>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</si>
  <si>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</si>
  <si>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</si>
  <si>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</si>
  <si>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</si>
  <si>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</si>
  <si>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</si>
  <si>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</si>
  <si>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</si>
  <si>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</si>
  <si>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</si>
  <si>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</si>
  <si>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</si>
  <si>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</si>
  <si>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</si>
  <si>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</si>
  <si>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</si>
  <si>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</si>
  <si>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</si>
  <si>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</si>
  <si>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</si>
  <si>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</si>
  <si>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</si>
  <si>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</si>
  <si>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</si>
  <si>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</si>
  <si>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</si>
  <si>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</si>
  <si>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</si>
  <si>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</si>
  <si>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</si>
  <si>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</si>
  <si>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</si>
  <si>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</si>
  <si>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</si>
  <si>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</si>
  <si>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</si>
  <si>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</si>
  <si>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</si>
  <si>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</si>
  <si>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</si>
  <si>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</si>
  <si>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</si>
  <si>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</si>
  <si>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</si>
  <si>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</si>
  <si>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</si>
  <si>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</si>
  <si>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</si>
  <si>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</si>
  <si>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</si>
  <si>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</si>
  <si>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</si>
  <si>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</si>
  <si>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</si>
  <si>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</si>
  <si>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</si>
  <si>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</si>
  <si>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</si>
  <si>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</si>
  <si>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</si>
  <si>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</si>
  <si>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</si>
  <si>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</si>
  <si>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</si>
  <si>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</si>
  <si>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</si>
  <si>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</si>
  <si>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</si>
  <si>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</si>
  <si>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</si>
  <si>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</si>
  <si>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</si>
  <si>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</si>
  <si>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</si>
  <si>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</si>
  <si>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</si>
  <si>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</si>
  <si>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</si>
  <si>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</si>
  <si>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</si>
  <si>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</si>
  <si>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</si>
  <si>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</si>
  <si>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</si>
  <si>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</si>
  <si>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</si>
  <si>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</si>
  <si>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</si>
  <si>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</si>
  <si>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</si>
  <si>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</si>
  <si>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</si>
  <si>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</si>
  <si>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</si>
  <si>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</si>
  <si>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</si>
  <si>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</si>
  <si>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</si>
  <si>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</si>
  <si>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</si>
  <si>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</si>
  <si>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</si>
  <si>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</si>
  <si>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</si>
  <si>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</si>
  <si>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</si>
  <si>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</si>
  <si>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</si>
  <si>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</si>
  <si>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</si>
  <si>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</si>
  <si>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</si>
  <si>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</si>
  <si>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</si>
  <si>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</si>
  <si>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</si>
  <si>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</si>
  <si>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</si>
  <si>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</si>
  <si>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</si>
  <si>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</si>
  <si>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</si>
  <si>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</si>
  <si>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</si>
  <si>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</si>
  <si>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</si>
  <si>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</si>
  <si>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</si>
  <si>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</si>
  <si>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</si>
  <si>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</si>
  <si>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</si>
  <si>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</si>
  <si>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</si>
  <si>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</si>
  <si>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</si>
  <si>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</si>
  <si>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</si>
  <si>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</si>
  <si>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</si>
  <si>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</si>
  <si>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</si>
  <si>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</si>
  <si>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</si>
  <si>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</si>
  <si>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</si>
  <si>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</si>
  <si>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</si>
  <si>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</si>
  <si>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</si>
  <si>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</si>
  <si>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</si>
  <si>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</si>
  <si>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</si>
  <si>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</si>
  <si>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</si>
  <si>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</si>
  <si>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</si>
  <si>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</si>
  <si>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</si>
  <si>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</si>
  <si>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</si>
  <si>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</si>
  <si>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</si>
  <si>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</si>
  <si>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</si>
  <si>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</si>
  <si>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</si>
  <si>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</si>
  <si>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</si>
  <si>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</si>
  <si>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</si>
  <si>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</si>
  <si>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</si>
  <si>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</si>
  <si>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</si>
  <si>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</si>
  <si>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</si>
  <si>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</si>
  <si>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</si>
  <si>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</si>
  <si>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</si>
  <si>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</si>
  <si>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</si>
  <si>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</si>
  <si>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</si>
  <si>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</si>
  <si>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</si>
  <si>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</si>
  <si>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</si>
  <si>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</si>
  <si>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</si>
  <si>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</si>
  <si>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</si>
  <si>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</si>
  <si>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</si>
  <si>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</si>
  <si>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</si>
  <si>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</si>
  <si>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</si>
  <si>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</si>
  <si>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</si>
  <si>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</si>
  <si>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</si>
  <si>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</si>
  <si>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</si>
  <si>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</si>
  <si>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</si>
  <si>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</si>
  <si>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</si>
  <si>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</si>
  <si>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</si>
  <si>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</si>
  <si>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</si>
  <si>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</si>
  <si>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</si>
  <si>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</si>
  <si>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</si>
  <si>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</si>
  <si>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</si>
  <si>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</si>
  <si>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</si>
  <si>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</si>
  <si>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</si>
  <si>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</si>
  <si>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</si>
  <si>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</si>
  <si>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</si>
  <si>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</si>
  <si>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</si>
  <si>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</si>
  <si>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</si>
  <si>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</si>
  <si>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</si>
  <si>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</si>
  <si>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</si>
  <si>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</si>
  <si>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</si>
  <si>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</si>
  <si>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</si>
  <si>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</si>
  <si>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</si>
  <si>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</si>
  <si>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</si>
  <si>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</si>
  <si>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</si>
  <si>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</si>
  <si>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</si>
  <si>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</si>
  <si>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</si>
  <si>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</si>
  <si>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</si>
  <si>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</si>
  <si>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</si>
  <si>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</si>
  <si>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</si>
  <si>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</si>
  <si>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</si>
  <si>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</si>
  <si>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</si>
  <si>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</si>
  <si>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</si>
  <si>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</si>
  <si>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</si>
  <si>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</si>
  <si>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</si>
  <si>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</si>
  <si>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</si>
  <si>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</si>
  <si>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</si>
  <si>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</si>
  <si>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</si>
  <si>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</si>
  <si>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</si>
  <si>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</si>
  <si>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</si>
  <si>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</si>
  <si>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</si>
  <si>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</si>
  <si>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</si>
  <si>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</si>
  <si>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</si>
  <si>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</si>
  <si>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</si>
  <si>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</si>
  <si>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</si>
  <si>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</si>
  <si>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</si>
  <si>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</si>
  <si>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</si>
  <si>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</si>
  <si>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</si>
  <si>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</si>
  <si>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</si>
  <si>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</si>
  <si>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</si>
  <si>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</si>
  <si>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</si>
  <si>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</si>
  <si>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</si>
  <si>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</si>
  <si>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</si>
  <si>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</si>
  <si>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</si>
  <si>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</si>
  <si>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</si>
  <si>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</si>
  <si>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</si>
  <si>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</si>
  <si>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</si>
  <si>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</si>
  <si>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</si>
  <si>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</si>
  <si>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</si>
  <si>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</si>
  <si>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</si>
  <si>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</si>
  <si>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</si>
  <si>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</si>
  <si>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</si>
  <si>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</si>
  <si>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</si>
  <si>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</si>
  <si>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</si>
  <si>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</si>
  <si>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</si>
  <si>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</si>
  <si>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</si>
  <si>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</si>
  <si>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</si>
  <si>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</si>
  <si>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</si>
  <si>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</si>
  <si>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</si>
  <si>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</si>
  <si>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</si>
  <si>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</si>
  <si>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</si>
  <si>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</si>
  <si>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</si>
  <si>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</si>
  <si>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</si>
  <si>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</si>
  <si>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</si>
  <si>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</si>
  <si>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</si>
  <si>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</si>
  <si>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</si>
  <si>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</si>
  <si>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</si>
  <si>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</si>
  <si>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</si>
  <si>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</si>
  <si>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</si>
  <si>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</si>
  <si>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</si>
  <si>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</si>
  <si>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</si>
  <si>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</si>
  <si>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</si>
  <si>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</si>
  <si>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</si>
  <si>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</si>
  <si>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</si>
  <si>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</si>
  <si>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</si>
  <si>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</si>
  <si>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</si>
  <si>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</si>
  <si>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</si>
  <si>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</si>
  <si>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</si>
  <si>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</si>
  <si>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</si>
  <si>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</si>
  <si>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</si>
  <si>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</si>
  <si>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</si>
  <si>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</si>
  <si>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</si>
  <si>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</si>
  <si>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</si>
  <si>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</si>
  <si>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</si>
  <si>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</si>
  <si>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</si>
  <si>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</si>
  <si>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</si>
  <si>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</si>
  <si>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</si>
  <si>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</si>
  <si>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</si>
  <si>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</si>
  <si>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</si>
  <si>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</si>
  <si>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</si>
  <si>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</si>
  <si>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</si>
  <si>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</si>
  <si>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</si>
  <si>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</si>
  <si>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</si>
  <si>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</si>
  <si>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</si>
  <si>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</si>
  <si>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</si>
  <si>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</si>
  <si>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</si>
  <si>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</si>
  <si>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</si>
  <si>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</si>
  <si>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</si>
  <si>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</si>
  <si>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</si>
  <si>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</si>
  <si>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</si>
  <si>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</si>
  <si>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</si>
  <si>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</si>
  <si>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</si>
  <si>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</si>
  <si>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</si>
  <si>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</si>
  <si>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</si>
  <si>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</si>
  <si>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</si>
  <si>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</si>
  <si>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</si>
  <si>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</si>
  <si>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</si>
  <si>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</si>
  <si>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</si>
  <si>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</si>
  <si>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</si>
  <si>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</si>
  <si>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</si>
  <si>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</si>
  <si>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</si>
  <si>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</si>
  <si>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</si>
  <si>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</si>
  <si>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</si>
  <si>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</si>
  <si>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</si>
  <si>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</si>
  <si>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</si>
  <si>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</si>
  <si>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</si>
  <si>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</si>
  <si>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</si>
  <si>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</si>
  <si>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</si>
  <si>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</si>
  <si>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</si>
  <si>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</si>
  <si>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</si>
  <si>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</si>
  <si>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</si>
  <si>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</si>
  <si>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</si>
  <si>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</si>
  <si>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</si>
  <si>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</si>
  <si>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</si>
  <si>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</si>
  <si>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</si>
  <si>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</si>
  <si>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</si>
  <si>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</si>
  <si>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</si>
  <si>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</si>
  <si>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</si>
  <si>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</si>
  <si>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</si>
  <si>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</si>
  <si>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</si>
  <si>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</si>
  <si>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</si>
  <si>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</si>
  <si>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</si>
  <si>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</si>
  <si>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</si>
  <si>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</si>
  <si>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</si>
  <si>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</si>
  <si>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</si>
  <si>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</si>
  <si>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</si>
  <si>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</si>
  <si>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</si>
  <si>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</si>
  <si>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</si>
  <si>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</si>
  <si>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</si>
  <si>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</si>
  <si>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</si>
  <si>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</si>
  <si>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</si>
  <si>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</si>
  <si>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</si>
  <si>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</si>
  <si>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</si>
  <si>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</si>
  <si>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</si>
  <si>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</si>
  <si>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</si>
  <si>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</si>
  <si>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</si>
  <si>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</si>
  <si>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</si>
  <si>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</si>
  <si>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</si>
  <si>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</si>
  <si>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</si>
  <si>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</si>
  <si>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</si>
  <si>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</si>
  <si>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</si>
  <si>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</si>
  <si>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</si>
  <si>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</si>
  <si>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</si>
  <si>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</si>
  <si>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</si>
  <si>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</si>
  <si>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</si>
  <si>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</si>
  <si>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</si>
  <si>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</si>
  <si>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</si>
  <si>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</si>
  <si>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</si>
  <si>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</si>
  <si>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</si>
  <si>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</si>
  <si>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</si>
  <si>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</si>
  <si>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</si>
  <si>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</si>
  <si>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</si>
  <si>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</si>
  <si>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</si>
  <si>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</si>
  <si>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</si>
  <si>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</si>
  <si>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</si>
  <si>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</si>
  <si>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</si>
  <si>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</si>
  <si>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</si>
  <si>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</si>
  <si>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</si>
  <si>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</si>
  <si>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</si>
  <si>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</si>
  <si>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</si>
  <si>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</si>
  <si>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</si>
  <si>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</si>
  <si>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</si>
  <si>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</si>
  <si>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</si>
  <si>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</si>
  <si>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</si>
  <si>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</si>
  <si>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</si>
  <si>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</si>
  <si>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</si>
  <si>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</si>
  <si>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</si>
  <si>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</si>
  <si>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</si>
  <si>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</si>
  <si>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</si>
  <si>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</si>
  <si>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</si>
  <si>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</si>
  <si>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</si>
  <si>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</si>
  <si>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</si>
  <si>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</si>
  <si>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</si>
  <si>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</si>
  <si>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</si>
  <si>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</si>
  <si>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</si>
  <si>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</si>
  <si>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</si>
  <si>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</si>
  <si>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</si>
  <si>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</si>
  <si>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</si>
  <si>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</si>
  <si>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</si>
  <si>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</si>
  <si>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</si>
  <si>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</si>
  <si>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</si>
  <si>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</si>
  <si>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</si>
  <si>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</si>
  <si>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</si>
  <si>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</si>
  <si>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</si>
  <si>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</si>
  <si>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</si>
  <si>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</si>
  <si>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</si>
  <si>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</si>
  <si>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</si>
  <si>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</si>
  <si>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</si>
  <si>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</si>
  <si>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</si>
  <si>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</si>
  <si>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</si>
  <si>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</si>
  <si>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</si>
  <si>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</si>
  <si>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</si>
  <si>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</si>
  <si>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</si>
  <si>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</si>
  <si>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</si>
  <si>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</si>
  <si>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</si>
  <si>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</si>
  <si>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</si>
  <si>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</si>
  <si>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</si>
  <si>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</si>
  <si>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</si>
  <si>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</si>
  <si>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</si>
  <si>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</si>
  <si>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</si>
  <si>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</si>
  <si>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</si>
  <si>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</si>
  <si>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</si>
  <si>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</si>
  <si>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</si>
  <si>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</si>
  <si>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</si>
  <si>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</si>
  <si>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</si>
  <si>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</si>
  <si>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</si>
  <si>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</si>
  <si>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</si>
  <si>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</si>
  <si>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</si>
  <si>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</si>
  <si>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</si>
  <si>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</si>
  <si>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</si>
  <si>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</si>
  <si>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</si>
  <si>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</si>
  <si>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</si>
  <si>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</si>
  <si>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</si>
  <si>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</si>
  <si>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</si>
  <si>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</si>
  <si>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</si>
  <si>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</si>
  <si>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</si>
  <si>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</si>
  <si>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</si>
  <si>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</si>
  <si>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</si>
  <si>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</si>
  <si>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</si>
  <si>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</si>
  <si>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</si>
  <si>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</si>
  <si>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</si>
  <si>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</si>
  <si>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</si>
  <si>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</si>
  <si>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</si>
  <si>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</si>
  <si>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</si>
  <si>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</si>
  <si>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</si>
  <si>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</si>
  <si>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</si>
  <si>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</si>
  <si>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</si>
  <si>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</si>
  <si>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</si>
  <si>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</si>
  <si>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</si>
  <si>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</si>
  <si>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</si>
  <si>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</si>
  <si>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</si>
  <si>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</si>
  <si>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</si>
  <si>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</si>
  <si>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</si>
  <si>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</si>
  <si>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</si>
  <si>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</si>
  <si>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</si>
  <si>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</si>
  <si>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</si>
  <si>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</si>
  <si>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</si>
  <si>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</si>
  <si>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</si>
  <si>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</si>
  <si>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</si>
  <si>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</si>
  <si>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</si>
  <si>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</si>
  <si>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</si>
  <si>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</si>
  <si>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</si>
  <si>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</si>
  <si>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</si>
  <si>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</si>
  <si>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</si>
  <si>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</si>
  <si>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</si>
  <si>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</si>
  <si>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</si>
  <si>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</si>
  <si>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</si>
  <si>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</si>
  <si>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</si>
  <si>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</si>
  <si>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</si>
  <si>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</si>
  <si>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</si>
  <si>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</si>
  <si>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</si>
  <si>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</si>
  <si>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</si>
  <si>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</si>
  <si>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</si>
  <si>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</si>
  <si>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</si>
  <si>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</si>
  <si>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</si>
  <si>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</si>
  <si>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</si>
  <si>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</si>
  <si>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</si>
  <si>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</si>
  <si>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</si>
  <si>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</si>
  <si>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</si>
  <si>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</si>
  <si>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</si>
  <si>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</si>
  <si>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</si>
  <si>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</si>
  <si>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</si>
  <si>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</si>
  <si>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</si>
  <si>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</si>
  <si>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</si>
  <si>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</si>
  <si>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</si>
  <si>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</si>
  <si>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</si>
  <si>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</si>
  <si>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</si>
  <si>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</si>
  <si>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</si>
  <si>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</si>
  <si>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</si>
  <si>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</si>
  <si>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</si>
  <si>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</si>
  <si>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</si>
  <si>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</si>
  <si>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</si>
  <si>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</si>
  <si>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</si>
  <si>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</si>
  <si>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</si>
  <si>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</si>
  <si>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</si>
  <si>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</si>
  <si>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</si>
  <si>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</si>
  <si>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</si>
  <si>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</si>
  <si>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</si>
  <si>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</si>
  <si>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</si>
  <si>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</si>
  <si>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</si>
  <si>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</si>
  <si>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</si>
  <si>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</si>
  <si>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</si>
  <si>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</si>
  <si>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</si>
  <si>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</si>
  <si>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</si>
  <si>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</si>
  <si>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</si>
  <si>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</si>
  <si>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</si>
  <si>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</si>
  <si>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</si>
  <si>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</si>
  <si>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</si>
  <si>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</si>
  <si>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</si>
  <si>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</si>
  <si>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</si>
  <si>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</si>
  <si>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</si>
  <si>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</si>
  <si>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</si>
  <si>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</si>
  <si>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</si>
  <si>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</si>
  <si>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</si>
  <si>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</si>
  <si>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</si>
  <si>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</si>
  <si>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</si>
  <si>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</si>
  <si>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</si>
  <si>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</si>
  <si>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</si>
  <si>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</si>
  <si>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</si>
  <si>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</si>
  <si>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</si>
  <si>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</si>
  <si>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</si>
  <si>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</si>
  <si>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</si>
  <si>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</si>
  <si>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</si>
  <si>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</si>
  <si>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</si>
  <si>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</si>
  <si>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</si>
  <si>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</si>
  <si>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</si>
  <si>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</si>
  <si>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</si>
  <si>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</si>
  <si>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</si>
  <si>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</si>
  <si>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</si>
  <si>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</si>
  <si>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</si>
  <si>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</si>
  <si>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</si>
  <si>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</si>
  <si>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</si>
  <si>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</si>
  <si>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</si>
  <si>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</si>
  <si>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</si>
  <si>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</si>
  <si>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</si>
  <si>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</si>
  <si>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</si>
  <si>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</si>
  <si>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</si>
  <si>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</si>
  <si>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</si>
  <si>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</si>
  <si>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</si>
  <si>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</si>
  <si>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</si>
  <si>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</si>
  <si>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</si>
  <si>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</si>
  <si>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</si>
  <si>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</si>
  <si>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</si>
  <si>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</si>
  <si>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</si>
  <si>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</si>
  <si>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</si>
  <si>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</si>
  <si>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</si>
  <si>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</si>
  <si>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</si>
  <si>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</si>
  <si>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</si>
  <si>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</si>
  <si>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</si>
  <si>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</si>
  <si>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</si>
  <si>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</si>
  <si>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</si>
  <si>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</si>
  <si>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</si>
  <si>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</si>
  <si>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</si>
  <si>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</si>
  <si>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</si>
  <si>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</si>
  <si>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</si>
  <si>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</si>
  <si>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</si>
  <si>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</si>
  <si>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</si>
  <si>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</si>
  <si>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</si>
  <si>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</si>
  <si>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</si>
  <si>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</si>
  <si>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</si>
  <si>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</si>
  <si>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</si>
  <si>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</si>
  <si>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</si>
  <si>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</si>
  <si>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</si>
  <si>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</si>
  <si>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</si>
  <si>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</si>
  <si>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</si>
  <si>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</si>
  <si>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</si>
  <si>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</si>
  <si>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</si>
  <si>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</si>
  <si>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</si>
  <si>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</si>
  <si>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</si>
  <si>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</si>
  <si>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</si>
  <si>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</si>
  <si>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</si>
  <si>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</si>
  <si>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</si>
  <si>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</si>
  <si>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</si>
  <si>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</si>
  <si>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</si>
  <si>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</si>
  <si>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</si>
  <si>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</si>
  <si>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</si>
  <si>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</si>
  <si>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</si>
  <si>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</si>
  <si>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</si>
  <si>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</si>
  <si>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</si>
  <si>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</si>
  <si>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</si>
  <si>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</si>
  <si>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</si>
  <si>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</si>
  <si>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</si>
  <si>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</si>
  <si>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</si>
  <si>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</si>
  <si>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</si>
  <si>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</si>
  <si>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</si>
  <si>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</si>
  <si>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</si>
  <si>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</si>
  <si>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</si>
  <si>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</si>
  <si>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</si>
  <si>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</si>
  <si>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</si>
  <si>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</si>
  <si>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</si>
  <si>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</si>
  <si>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</si>
  <si>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</si>
  <si>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</si>
  <si>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</si>
  <si>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</si>
  <si>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</si>
  <si>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</si>
  <si>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</si>
  <si>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</si>
  <si>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</si>
  <si>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</si>
  <si>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</si>
  <si>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</si>
  <si>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</si>
  <si>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</si>
  <si>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</si>
  <si>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</si>
  <si>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</si>
  <si>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</si>
  <si>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</si>
  <si>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</si>
  <si>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</si>
  <si>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</si>
  <si>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</si>
  <si>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</si>
  <si>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</si>
  <si>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</si>
  <si>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</si>
  <si>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</si>
  <si>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</si>
  <si>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</si>
  <si>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</si>
  <si>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</si>
  <si>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</si>
  <si>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</si>
  <si>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</si>
  <si>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</si>
  <si>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</si>
  <si>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</si>
  <si>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</si>
  <si>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</si>
  <si>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</si>
  <si>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</si>
  <si>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</si>
  <si>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</si>
  <si>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</si>
  <si>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</si>
  <si>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</si>
  <si>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</si>
  <si>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</si>
  <si>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</si>
  <si>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</si>
  <si>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</si>
  <si>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</si>
  <si>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</si>
  <si>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</si>
  <si>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</si>
  <si>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</si>
  <si>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</si>
  <si>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</si>
  <si>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</si>
  <si>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</si>
  <si>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</si>
  <si>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</si>
  <si>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</si>
  <si>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</si>
  <si>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</si>
  <si>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</si>
  <si>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</si>
  <si>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</si>
  <si>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</si>
  <si>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</si>
  <si>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</si>
  <si>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</si>
  <si>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</si>
  <si>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</si>
  <si>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</si>
  <si>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</si>
  <si>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</si>
  <si>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</si>
  <si>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</si>
  <si>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</si>
  <si>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</si>
  <si>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</si>
  <si>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</si>
  <si>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</si>
  <si>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</si>
  <si>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</si>
  <si>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</si>
  <si>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</si>
  <si>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</si>
  <si>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</si>
  <si>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</si>
  <si>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</si>
  <si>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</si>
  <si>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</si>
  <si>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</si>
  <si>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</si>
  <si>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</si>
  <si>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</si>
  <si>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</si>
  <si>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</si>
  <si>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</si>
  <si>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</si>
  <si>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</si>
  <si>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</si>
  <si>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</si>
  <si>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</si>
  <si>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</si>
  <si>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</si>
  <si>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</si>
  <si>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</si>
  <si>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</si>
  <si>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</si>
  <si>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</si>
  <si>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</si>
  <si>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</si>
  <si>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</si>
  <si>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</si>
  <si>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</si>
  <si>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</si>
  <si>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</si>
  <si>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</si>
  <si>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</si>
  <si>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</si>
  <si>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</si>
  <si>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</si>
  <si>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</si>
  <si>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</si>
  <si>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</si>
  <si>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</si>
  <si>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</si>
  <si>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</si>
  <si>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</si>
  <si>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</si>
  <si>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</si>
  <si>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</si>
  <si>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</si>
  <si>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</si>
  <si>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</si>
  <si>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</si>
  <si>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</si>
  <si>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</si>
  <si>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</si>
  <si>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</si>
  <si>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</si>
  <si>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</si>
  <si>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</si>
  <si>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</si>
  <si>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</si>
  <si>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</si>
  <si>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</si>
  <si>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</si>
  <si>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</si>
  <si>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</si>
  <si>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</si>
  <si>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</si>
  <si>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</si>
  <si>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</si>
  <si>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</si>
  <si>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</si>
  <si>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</si>
  <si>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</si>
  <si>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</si>
  <si>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</si>
  <si>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</si>
  <si>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</si>
  <si>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</si>
  <si>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</si>
  <si>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</si>
  <si>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</si>
  <si>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</si>
  <si>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</si>
  <si>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</si>
  <si>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</si>
  <si>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</si>
  <si>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</si>
  <si>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</si>
  <si>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</si>
  <si>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</si>
  <si>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</si>
  <si>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</si>
  <si>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</si>
  <si>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</si>
  <si>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</si>
  <si>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</si>
  <si>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</si>
  <si>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</si>
  <si>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</si>
  <si>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</si>
  <si>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</si>
  <si>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</si>
  <si>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</si>
  <si>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</si>
  <si>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</si>
  <si>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</si>
  <si>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</si>
  <si>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</si>
  <si>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</si>
  <si>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</si>
  <si>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</si>
  <si>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</si>
  <si>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</si>
  <si>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</si>
  <si>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</si>
  <si>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</si>
  <si>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</si>
  <si>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</si>
  <si>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</si>
  <si>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</si>
  <si>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</si>
  <si>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</si>
  <si>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</si>
  <si>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</si>
  <si>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</si>
  <si>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</si>
  <si>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</si>
  <si>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</si>
  <si>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</si>
  <si>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</si>
  <si>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</si>
  <si>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</si>
  <si>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</si>
  <si>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</si>
  <si>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</si>
  <si>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</si>
  <si>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</si>
  <si>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</si>
  <si>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</si>
  <si>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</si>
  <si>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</si>
  <si>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</si>
  <si>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</si>
  <si>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</si>
  <si>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</si>
  <si>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</si>
  <si>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</si>
  <si>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</si>
  <si>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</si>
  <si>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</si>
  <si>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</si>
  <si>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</si>
  <si>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</si>
  <si>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</si>
  <si>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</si>
  <si>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</si>
  <si>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</si>
  <si>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</si>
  <si>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</si>
  <si>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</si>
  <si>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</si>
  <si>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</si>
  <si>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</si>
  <si>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</si>
  <si>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</si>
  <si>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</si>
  <si>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</si>
  <si>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</si>
  <si>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</si>
  <si>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</si>
  <si>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</si>
  <si>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</si>
  <si>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</si>
  <si>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</si>
  <si>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</si>
  <si>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</si>
  <si>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</si>
  <si>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</si>
  <si>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</si>
  <si>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</si>
  <si>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</si>
  <si>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</si>
  <si>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</si>
  <si>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</si>
  <si>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</si>
  <si>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</si>
  <si>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</si>
  <si>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</si>
  <si>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</si>
  <si>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</si>
  <si>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</si>
  <si>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</si>
  <si>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</si>
  <si>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</si>
  <si>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</si>
  <si>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</si>
  <si>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</si>
  <si>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</si>
  <si>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</si>
  <si>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</si>
  <si>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</si>
  <si>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</si>
  <si>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</si>
  <si>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</si>
  <si>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</si>
  <si>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</si>
  <si>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</si>
  <si>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</si>
  <si>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</si>
  <si>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</si>
  <si>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</si>
  <si>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</si>
  <si>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</si>
  <si>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</si>
  <si>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</si>
  <si>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</si>
  <si>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</si>
  <si>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</si>
  <si>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</si>
  <si>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</si>
  <si>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</si>
  <si>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</si>
  <si>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</si>
  <si>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</si>
  <si>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</si>
  <si>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</si>
  <si>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</si>
  <si>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</si>
  <si>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</si>
  <si>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</si>
  <si>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</si>
  <si>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</si>
  <si>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</si>
  <si>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</si>
  <si>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</si>
  <si>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</si>
  <si>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</si>
  <si>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</si>
  <si>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</si>
  <si>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</si>
  <si>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</si>
  <si>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</si>
  <si>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</si>
  <si>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</si>
  <si>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</si>
  <si>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</si>
  <si>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</si>
  <si>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</si>
  <si>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</si>
  <si>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</si>
  <si>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</si>
  <si>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</si>
  <si>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</si>
  <si>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</si>
  <si>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</si>
  <si>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</si>
  <si>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</si>
  <si>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</si>
  <si>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</si>
  <si>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</si>
  <si>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</si>
  <si>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</si>
  <si>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</si>
  <si>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</si>
  <si>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</si>
  <si>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</si>
  <si>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</si>
  <si>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</si>
  <si>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</si>
  <si>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</si>
  <si>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</si>
  <si>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</si>
  <si>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</si>
  <si>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</si>
  <si>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</si>
  <si>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</si>
  <si>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</si>
  <si>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</si>
  <si>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</si>
  <si>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</si>
  <si>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</si>
  <si>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</si>
  <si>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</si>
  <si>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</si>
  <si>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</si>
  <si>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</si>
  <si>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</si>
  <si>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</si>
  <si>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</si>
  <si>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</si>
  <si>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</si>
  <si>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</si>
  <si>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</si>
  <si>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</si>
  <si>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</si>
  <si>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</si>
  <si>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</si>
  <si>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</si>
  <si>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</si>
  <si>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</si>
  <si>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</si>
  <si>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</si>
  <si>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</si>
  <si>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</si>
  <si>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</si>
  <si>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</si>
  <si>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</si>
  <si>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</si>
  <si>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</si>
  <si>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</si>
  <si>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</si>
  <si>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</si>
  <si>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</si>
  <si>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</si>
  <si>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</si>
  <si>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</si>
  <si>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</si>
  <si>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</si>
  <si>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</si>
  <si>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</si>
  <si>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</si>
  <si>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</si>
  <si>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</si>
  <si>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</si>
  <si>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</si>
  <si>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</si>
  <si>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</si>
  <si>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</si>
  <si>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</si>
  <si>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</si>
  <si>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</si>
  <si>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</si>
  <si>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</si>
  <si>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</si>
  <si>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</si>
  <si>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</si>
  <si>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</si>
  <si>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</si>
  <si>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</si>
  <si>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</si>
  <si>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</si>
  <si>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</si>
  <si>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</si>
  <si>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</si>
  <si>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</si>
  <si>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</si>
  <si>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</si>
  <si>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</si>
  <si>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</si>
  <si>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</si>
  <si>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</si>
  <si>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</si>
  <si>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</si>
  <si>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</si>
  <si>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</si>
  <si>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</si>
  <si>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</si>
  <si>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</si>
  <si>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</si>
  <si>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</si>
  <si>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</si>
  <si>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</si>
  <si>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</si>
  <si>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</si>
  <si>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</si>
  <si>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</si>
  <si>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</si>
  <si>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</si>
  <si>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</si>
  <si>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</si>
  <si>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</si>
  <si>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</si>
  <si>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</si>
  <si>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</si>
  <si>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</si>
  <si>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</si>
  <si>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</si>
  <si>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</si>
  <si>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</si>
  <si>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</si>
  <si>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</si>
  <si>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</si>
  <si>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</si>
  <si>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</si>
  <si>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</si>
  <si>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</si>
  <si>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</si>
  <si>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</si>
  <si>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</si>
  <si>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</si>
  <si>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</si>
  <si>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</si>
  <si>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</si>
  <si>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</si>
  <si>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</si>
  <si>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</si>
  <si>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</si>
  <si>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</si>
  <si>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</si>
  <si>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</si>
  <si>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</si>
  <si>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</si>
  <si>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</si>
  <si>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</si>
  <si>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</si>
  <si>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</si>
  <si>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</si>
  <si>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</si>
  <si>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</si>
  <si>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</si>
  <si>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</si>
  <si>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</si>
  <si>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</si>
  <si>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</si>
  <si>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</si>
  <si>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</si>
  <si>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</si>
  <si>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</si>
  <si>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</si>
  <si>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</si>
  <si>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</si>
  <si>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</si>
  <si>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</si>
  <si>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</si>
  <si>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</si>
  <si>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</si>
  <si>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</si>
  <si>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</si>
  <si>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</si>
  <si>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</si>
  <si>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</si>
  <si>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</si>
  <si>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</si>
  <si>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</si>
  <si>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</si>
  <si>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</si>
  <si>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</si>
  <si>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</si>
  <si>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</si>
  <si>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</si>
  <si>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</si>
  <si>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</si>
  <si>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</si>
  <si>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</si>
  <si>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</si>
  <si>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</si>
  <si>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</si>
  <si>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</si>
  <si>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</si>
  <si>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</si>
  <si>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</si>
  <si>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</si>
  <si>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</si>
  <si>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</si>
  <si>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</si>
  <si>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</si>
  <si>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</si>
  <si>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</si>
  <si>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</si>
  <si>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</si>
  <si>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</si>
  <si>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</si>
  <si>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</si>
  <si>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</si>
  <si>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</si>
  <si>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</si>
  <si>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</si>
  <si>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</si>
  <si>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</si>
  <si>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</si>
  <si>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</si>
  <si>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</si>
  <si>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</si>
  <si>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</si>
  <si>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</si>
  <si>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</si>
  <si>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</si>
  <si>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</si>
  <si>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</si>
  <si>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</si>
  <si>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</si>
  <si>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</si>
  <si>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</si>
  <si>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</si>
  <si>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</si>
  <si>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</si>
  <si>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</si>
  <si>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</si>
  <si>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</si>
  <si>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</si>
  <si>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</si>
  <si>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</si>
  <si>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</si>
  <si>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</si>
  <si>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</si>
  <si>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</si>
  <si>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</si>
  <si>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</si>
  <si>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</si>
  <si>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</si>
  <si>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</si>
  <si>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</si>
  <si>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</si>
  <si>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</si>
  <si>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</si>
  <si>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</si>
  <si>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</si>
  <si>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</si>
  <si>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</si>
  <si>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</si>
  <si>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</si>
  <si>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</si>
  <si>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</si>
  <si>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</si>
  <si>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</si>
  <si>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</si>
  <si>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</si>
  <si>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</si>
  <si>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</si>
  <si>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</si>
  <si>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</si>
  <si>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</si>
  <si>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</si>
  <si>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</si>
  <si>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</si>
  <si>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</si>
  <si>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</si>
  <si>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</si>
  <si>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</si>
  <si>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</si>
  <si>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</si>
  <si>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</si>
  <si>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</si>
  <si>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</si>
  <si>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</si>
  <si>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</si>
  <si>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</si>
  <si>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</si>
  <si>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</si>
  <si>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</si>
  <si>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</si>
  <si>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</si>
  <si>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</si>
  <si>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</si>
  <si>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</si>
  <si>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</si>
  <si>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</si>
  <si>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</si>
  <si>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</si>
  <si>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</si>
  <si>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</si>
  <si>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</si>
  <si>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</si>
  <si>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</si>
  <si>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</si>
  <si>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</si>
  <si>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</si>
  <si>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</si>
  <si>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</si>
  <si>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</si>
  <si>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</si>
  <si>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</si>
  <si>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</si>
  <si>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</si>
  <si>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</si>
  <si>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</si>
  <si>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</si>
  <si>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</si>
  <si>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</si>
  <si>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</si>
  <si>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</si>
  <si>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</si>
  <si>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</si>
  <si>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</si>
  <si>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</si>
  <si>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</si>
  <si>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</si>
  <si>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</si>
  <si>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</si>
  <si>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</si>
  <si>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</si>
  <si>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</si>
  <si>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</si>
  <si>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</si>
  <si>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</si>
  <si>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</si>
  <si>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</si>
  <si>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</si>
  <si>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</si>
  <si>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</si>
  <si>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</si>
  <si>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</si>
  <si>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</si>
  <si>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</si>
  <si>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</si>
  <si>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</si>
  <si>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</si>
  <si>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</si>
  <si>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</si>
  <si>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</si>
  <si>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</si>
  <si>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</si>
  <si>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</si>
  <si>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</si>
  <si>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</si>
  <si>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</si>
  <si>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</si>
  <si>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</si>
  <si>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</si>
  <si>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</si>
  <si>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</si>
  <si>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</si>
  <si>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</si>
  <si>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</si>
  <si>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</si>
  <si>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</si>
  <si>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</si>
  <si>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</si>
  <si>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</si>
  <si>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</si>
  <si>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</si>
  <si>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</si>
  <si>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</si>
  <si>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</si>
  <si>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</si>
  <si>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</si>
  <si>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</si>
  <si>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</si>
  <si>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</si>
  <si>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</si>
  <si>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</si>
  <si>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</si>
  <si>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</si>
  <si>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</si>
  <si>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</si>
  <si>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</si>
  <si>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</si>
  <si>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</si>
  <si>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</si>
  <si>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</si>
  <si>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</si>
  <si>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</si>
  <si>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</si>
  <si>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</si>
  <si>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</si>
  <si>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</si>
  <si>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</si>
  <si>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</si>
  <si>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</si>
  <si>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</si>
  <si>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</si>
  <si>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</si>
  <si>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</si>
  <si>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</si>
  <si>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</si>
  <si>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</si>
  <si>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</si>
  <si>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</si>
  <si>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</si>
  <si>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</si>
  <si>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</si>
  <si>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</si>
  <si>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</si>
  <si>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</si>
  <si>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</si>
  <si>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</si>
  <si>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</si>
  <si>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</si>
  <si>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</si>
  <si>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</si>
  <si>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</si>
  <si>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</si>
  <si>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</si>
  <si>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</si>
  <si>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</si>
  <si>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</si>
  <si>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</si>
  <si>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</si>
  <si>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</si>
  <si>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</si>
  <si>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</si>
  <si>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</si>
  <si>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</si>
  <si>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</si>
  <si>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</si>
  <si>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</si>
  <si>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</si>
  <si>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</si>
  <si>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</si>
  <si>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</si>
  <si>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</si>
  <si>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</si>
  <si>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</si>
  <si>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</si>
  <si>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</si>
  <si>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</si>
  <si>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</si>
  <si>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</si>
  <si>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</si>
  <si>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</si>
  <si>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</si>
  <si>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</si>
  <si>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</si>
  <si>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</si>
  <si>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</si>
  <si>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</si>
  <si>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</si>
  <si>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</si>
  <si>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</si>
  <si>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</si>
  <si>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</si>
  <si>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</si>
  <si>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</si>
  <si>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</si>
  <si>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</si>
  <si>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</si>
  <si>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</si>
  <si>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</si>
  <si>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</si>
  <si>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</si>
  <si>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</si>
  <si>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</si>
  <si>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</si>
  <si>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</si>
  <si>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</si>
  <si>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</si>
  <si>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</si>
  <si>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</si>
  <si>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</si>
  <si>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</si>
  <si>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</si>
  <si>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</si>
  <si>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</si>
  <si>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</si>
  <si>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</si>
  <si>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</si>
  <si>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</si>
  <si>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</si>
  <si>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</si>
  <si>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</si>
  <si>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</si>
  <si>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</si>
  <si>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</si>
  <si>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</si>
  <si>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</si>
  <si>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</si>
  <si>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</si>
  <si>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</si>
  <si>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</si>
  <si>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</si>
  <si>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</si>
  <si>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</si>
  <si>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</si>
  <si>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</si>
  <si>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</si>
  <si>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</si>
  <si>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</si>
  <si>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</si>
  <si>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</si>
  <si>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</si>
  <si>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</si>
  <si>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</si>
  <si>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</si>
  <si>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</si>
  <si>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</si>
  <si>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</si>
  <si>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</si>
  <si>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</si>
  <si>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</si>
  <si>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</si>
  <si>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</si>
  <si>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</si>
  <si>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</si>
  <si>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</si>
  <si>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</si>
  <si>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</si>
  <si>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</si>
  <si>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</si>
  <si>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</si>
  <si>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</si>
  <si>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</si>
  <si>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</si>
  <si>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</si>
  <si>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</si>
  <si>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</si>
  <si>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</si>
  <si>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</si>
  <si>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</si>
  <si>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</si>
  <si>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</si>
  <si>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</si>
  <si>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</si>
  <si>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</si>
  <si>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</si>
  <si>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</si>
  <si>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</si>
  <si>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</si>
  <si>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</si>
  <si>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</si>
  <si>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</si>
  <si>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</si>
  <si>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</si>
  <si>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</si>
  <si>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</si>
  <si>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</si>
  <si>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</si>
  <si>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</si>
  <si>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</si>
  <si>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</si>
  <si>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</si>
  <si>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</si>
  <si>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</si>
  <si>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</si>
  <si>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</si>
  <si>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</si>
  <si>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</si>
  <si>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</si>
  <si>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</si>
  <si>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</si>
  <si>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</si>
  <si>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</si>
  <si>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</si>
  <si>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</si>
  <si>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</si>
  <si>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</si>
  <si>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</si>
  <si>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</si>
  <si>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</si>
  <si>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</si>
  <si>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</si>
  <si>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</si>
  <si>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</si>
  <si>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</si>
  <si>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</si>
  <si>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</si>
  <si>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</si>
  <si>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</si>
  <si>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</si>
  <si>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</si>
  <si>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</si>
  <si>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</si>
  <si>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</si>
  <si>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</si>
  <si>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</si>
  <si>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</si>
  <si>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</si>
  <si>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</si>
  <si>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</si>
  <si>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</si>
  <si>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</si>
  <si>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</si>
  <si>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</si>
  <si>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</si>
  <si>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</si>
  <si>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</si>
  <si>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</si>
  <si>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</si>
  <si>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</si>
  <si>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</si>
  <si>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</si>
  <si>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</si>
  <si>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</si>
  <si>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</si>
  <si>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</si>
  <si>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</si>
  <si>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</si>
  <si>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</si>
  <si>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</si>
  <si>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</si>
  <si>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</si>
  <si>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</si>
  <si>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</si>
  <si>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</si>
  <si>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</si>
  <si>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</si>
  <si>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</si>
  <si>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</si>
  <si>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</si>
  <si>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</si>
  <si>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</si>
  <si>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</si>
  <si>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</si>
  <si>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</si>
  <si>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</si>
  <si>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</si>
  <si>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</si>
  <si>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</si>
  <si>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</si>
  <si>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</si>
  <si>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</si>
  <si>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</si>
  <si>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</si>
  <si>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</si>
  <si>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</si>
  <si>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</si>
  <si>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</si>
  <si>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</si>
  <si>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</si>
  <si>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</si>
  <si>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</si>
  <si>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</si>
  <si>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</si>
  <si>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</si>
  <si>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</si>
  <si>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</si>
  <si>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</si>
  <si>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</si>
  <si>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</si>
  <si>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</si>
  <si>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</si>
  <si>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</si>
  <si>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</si>
  <si>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</si>
  <si>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</si>
  <si>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</si>
  <si>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</si>
  <si>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</si>
  <si>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</si>
  <si>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</si>
  <si>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</si>
  <si>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</si>
  <si>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</si>
  <si>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</si>
  <si>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</si>
  <si>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</si>
  <si>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</si>
  <si>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</si>
  <si>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</si>
  <si>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</si>
  <si>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</si>
  <si>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</si>
  <si>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</si>
  <si>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</si>
  <si>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</si>
  <si>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</si>
  <si>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</si>
  <si>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</si>
  <si>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</si>
  <si>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</si>
  <si>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</si>
  <si>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</si>
  <si>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</si>
  <si>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</si>
  <si>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</si>
  <si>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</si>
  <si>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</si>
  <si>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</si>
  <si>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</si>
  <si>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</si>
  <si>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</si>
  <si>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</si>
  <si>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</si>
  <si>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</si>
  <si>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</si>
  <si>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</si>
  <si>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</si>
  <si>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</si>
  <si>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</si>
  <si>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</si>
  <si>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</si>
  <si>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</si>
  <si>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</si>
  <si>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</si>
  <si>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</si>
  <si>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</si>
  <si>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</si>
  <si>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</si>
  <si>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</si>
  <si>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</si>
  <si>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</si>
  <si>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</si>
  <si>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</si>
  <si>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</si>
  <si>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</si>
  <si>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</si>
  <si>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</si>
  <si>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</si>
  <si>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</si>
  <si>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</si>
  <si>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</si>
  <si>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</si>
  <si>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</si>
  <si>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</si>
  <si>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</si>
  <si>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</si>
  <si>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</si>
  <si>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</si>
  <si>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</si>
  <si>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</si>
  <si>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</si>
  <si>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</si>
  <si>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</si>
  <si>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</si>
  <si>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</si>
  <si>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</si>
  <si>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</si>
  <si>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</si>
  <si>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</si>
  <si>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</si>
  <si>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</si>
  <si>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</si>
  <si>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</si>
  <si>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</si>
  <si>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</si>
  <si>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</si>
  <si>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</si>
  <si>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</si>
  <si>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</si>
  <si>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</si>
  <si>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</si>
  <si>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</si>
  <si>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</si>
  <si>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</si>
  <si>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</si>
  <si>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</si>
  <si>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</si>
  <si>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</si>
  <si>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</si>
  <si>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</si>
  <si>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</si>
  <si>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</si>
  <si>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</si>
  <si>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</si>
  <si>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</si>
  <si>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</si>
  <si>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</si>
  <si>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</si>
  <si>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</si>
  <si>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</si>
  <si>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</si>
  <si>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</si>
  <si>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</si>
  <si>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</si>
  <si>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</si>
  <si>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</si>
  <si>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</si>
  <si>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</si>
  <si>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</si>
  <si>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</si>
  <si>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</si>
  <si>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</si>
  <si>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</si>
  <si>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</si>
  <si>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</si>
  <si>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</si>
  <si>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</si>
  <si>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</si>
  <si>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</si>
  <si>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</si>
  <si>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</si>
  <si>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</si>
  <si>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</si>
  <si>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</si>
  <si>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</si>
  <si>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</si>
  <si>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</si>
  <si>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</si>
  <si>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</si>
  <si>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</si>
  <si>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</si>
  <si>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</si>
  <si>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</si>
  <si>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</si>
  <si>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</si>
  <si>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</si>
  <si>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</si>
  <si>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</si>
  <si>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</si>
  <si>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</si>
  <si>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</si>
  <si>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</si>
  <si>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</si>
  <si>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</si>
  <si>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</si>
  <si>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</si>
  <si>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</si>
  <si>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</si>
  <si>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</si>
  <si>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</si>
  <si>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</si>
  <si>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</si>
  <si>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</si>
  <si>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</si>
  <si>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</si>
  <si>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</si>
  <si>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</si>
  <si>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</si>
  <si>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</si>
  <si>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</si>
  <si>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</si>
  <si>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</si>
  <si>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</si>
  <si>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</si>
  <si>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</si>
  <si>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</si>
  <si>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</si>
  <si>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</si>
  <si>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</si>
  <si>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</si>
  <si>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</si>
  <si>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</si>
  <si>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</si>
  <si>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</si>
  <si>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</si>
  <si>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</si>
  <si>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</si>
  <si>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</si>
  <si>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</si>
  <si>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</si>
  <si>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</si>
  <si>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</si>
  <si>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</si>
  <si>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</si>
  <si>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</si>
  <si>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</si>
  <si>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</si>
  <si>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</si>
  <si>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</si>
  <si>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</si>
  <si>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</si>
  <si>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</si>
  <si>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</si>
  <si>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</si>
  <si>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</si>
  <si>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</si>
  <si>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</si>
  <si>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</si>
  <si>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</si>
  <si>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</si>
  <si>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</si>
  <si>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</si>
  <si>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</si>
  <si>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</si>
  <si>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</si>
  <si>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</si>
  <si>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</si>
  <si>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</si>
  <si>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</si>
  <si>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</si>
  <si>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</si>
  <si>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</si>
  <si>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</si>
  <si>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</si>
  <si>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</si>
  <si>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</si>
  <si>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</si>
  <si>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</si>
  <si>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</si>
  <si>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</si>
  <si>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</si>
  <si>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</si>
  <si>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</si>
  <si>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</si>
  <si>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</si>
  <si>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</si>
  <si>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</si>
  <si>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</si>
  <si>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</si>
  <si>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</si>
  <si>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</si>
  <si>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</si>
  <si>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</si>
  <si>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</si>
  <si>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</si>
  <si>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</si>
  <si>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</si>
  <si>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</si>
  <si>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</si>
  <si>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</si>
  <si>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</si>
  <si>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</si>
  <si>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</si>
  <si>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</si>
  <si>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</si>
  <si>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</si>
  <si>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</si>
  <si>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</si>
  <si>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</si>
  <si>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</si>
  <si>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</si>
  <si>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</si>
  <si>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</si>
  <si>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</si>
  <si>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</si>
  <si>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</si>
  <si>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</si>
  <si>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</si>
  <si>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</si>
  <si>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</si>
  <si>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</si>
  <si>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</si>
  <si>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</si>
  <si>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</si>
  <si>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</si>
  <si>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</si>
  <si>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</si>
  <si>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</si>
  <si>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</si>
  <si>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</si>
  <si>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</si>
  <si>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</si>
  <si>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</si>
  <si>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</si>
  <si>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</si>
  <si>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</si>
  <si>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</si>
  <si>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</si>
  <si>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</si>
  <si>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</si>
  <si>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</si>
  <si>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</si>
  <si>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</si>
  <si>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</si>
  <si>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</si>
  <si>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</si>
  <si>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</si>
  <si>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</si>
  <si>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</si>
  <si>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</si>
  <si>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</si>
  <si>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</si>
  <si>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</si>
  <si>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</si>
  <si>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</si>
  <si>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</si>
  <si>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</si>
  <si>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</si>
  <si>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</si>
  <si>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</si>
  <si>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</si>
  <si>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</si>
  <si>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</si>
  <si>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</si>
  <si>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</si>
  <si>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</si>
  <si>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</si>
  <si>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</si>
  <si>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</si>
  <si>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</si>
  <si>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</si>
  <si>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</si>
  <si>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</si>
  <si>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</si>
  <si>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</si>
  <si>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</si>
  <si>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</si>
  <si>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</si>
  <si>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</si>
  <si>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</si>
  <si>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</si>
  <si>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</si>
  <si>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</si>
  <si>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</si>
  <si>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</si>
  <si>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</si>
  <si>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</si>
  <si>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</si>
  <si>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</si>
  <si>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</si>
  <si>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</si>
  <si>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</si>
  <si>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</si>
  <si>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</si>
  <si>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</si>
  <si>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</si>
  <si>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</si>
  <si>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</si>
  <si>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</si>
  <si>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</si>
  <si>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</si>
  <si>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</si>
  <si>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</si>
  <si>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</si>
  <si>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</si>
  <si>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</si>
  <si>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</si>
  <si>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</si>
  <si>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</si>
  <si>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</si>
  <si>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</si>
  <si>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</si>
  <si>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</si>
  <si>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</si>
  <si>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</si>
  <si>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</si>
  <si>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</si>
  <si>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</si>
  <si>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</si>
  <si>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</si>
  <si>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</si>
  <si>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</si>
  <si>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</si>
  <si>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</si>
  <si>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</si>
  <si>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</si>
  <si>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</si>
  <si>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</si>
  <si>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</si>
  <si>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</si>
  <si>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</si>
  <si>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</si>
  <si>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</si>
  <si>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</si>
  <si>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</si>
  <si>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</si>
  <si>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</si>
  <si>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</si>
  <si>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</si>
  <si>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</si>
  <si>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</si>
  <si>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</si>
  <si>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</si>
  <si>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</si>
  <si>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</si>
  <si>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</si>
  <si>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</si>
  <si>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</si>
  <si>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</si>
  <si>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</si>
  <si>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</si>
  <si>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</si>
  <si>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</si>
  <si>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</si>
  <si>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</si>
  <si>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</si>
  <si>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</si>
  <si>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</si>
  <si>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</si>
  <si>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</si>
  <si>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</si>
  <si>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</si>
  <si>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</si>
  <si>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</si>
  <si>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</si>
  <si>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</si>
  <si>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</si>
  <si>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</si>
  <si>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</si>
  <si>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</si>
  <si>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</si>
  <si>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</si>
  <si>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</si>
  <si>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</si>
  <si>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</si>
  <si>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</si>
  <si>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</si>
  <si>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</si>
  <si>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</si>
  <si>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</si>
  <si>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</si>
  <si>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</si>
  <si>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</si>
  <si>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</si>
  <si>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</si>
  <si>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</si>
  <si>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</si>
  <si>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</si>
  <si>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</si>
  <si>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</si>
  <si>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</si>
  <si>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</si>
  <si>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</si>
  <si>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</si>
  <si>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</si>
  <si>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</si>
  <si>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</si>
  <si>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</si>
  <si>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</si>
  <si>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</si>
  <si>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</si>
  <si>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</si>
  <si>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</si>
  <si>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</si>
  <si>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</si>
  <si>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</si>
  <si>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</si>
  <si>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</si>
  <si>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</si>
  <si>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</si>
  <si>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</si>
  <si>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</si>
  <si>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</si>
  <si>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</si>
  <si>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</si>
  <si>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</si>
  <si>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</si>
  <si>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</si>
  <si>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</si>
  <si>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</si>
  <si>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</si>
  <si>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</si>
  <si>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</si>
  <si>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</si>
  <si>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</si>
  <si>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</si>
  <si>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</si>
  <si>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</si>
  <si>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</si>
  <si>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</si>
  <si>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</si>
  <si>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</si>
  <si>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</si>
  <si>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</si>
  <si>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</si>
  <si>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</si>
  <si>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</si>
  <si>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</si>
  <si>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</si>
  <si>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</si>
  <si>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</si>
  <si>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</si>
  <si>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</si>
  <si>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</si>
  <si>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</si>
  <si>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</si>
  <si>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</si>
  <si>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</si>
  <si>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</si>
  <si>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</si>
  <si>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</si>
  <si>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</si>
  <si>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</si>
  <si>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</si>
  <si>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</si>
  <si>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</si>
  <si>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</si>
  <si>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</si>
  <si>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</si>
  <si>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</si>
  <si>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</si>
  <si>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</si>
  <si>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</si>
  <si>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</si>
  <si>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</si>
  <si>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</si>
  <si>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</si>
  <si>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</si>
  <si>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</si>
  <si>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</si>
  <si>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</si>
  <si>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</si>
  <si>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</si>
  <si>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</si>
  <si>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</si>
  <si>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</si>
  <si>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</si>
  <si>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</si>
  <si>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</si>
  <si>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</si>
  <si>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</si>
  <si>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</si>
  <si>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</si>
  <si>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</si>
  <si>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</si>
  <si>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</si>
  <si>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</si>
  <si>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</si>
  <si>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</si>
  <si>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</si>
  <si>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</si>
  <si>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</si>
  <si>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</si>
  <si>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</si>
  <si>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</si>
  <si>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</si>
  <si>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</si>
  <si>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</si>
  <si>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</si>
  <si>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</si>
  <si>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</si>
  <si>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</si>
  <si>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</si>
  <si>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</si>
  <si>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</si>
  <si>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</si>
  <si>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</si>
  <si>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</si>
  <si>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</si>
  <si>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</si>
  <si>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</si>
  <si>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</si>
  <si>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</si>
  <si>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</si>
  <si>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</si>
  <si>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</si>
  <si>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</si>
  <si>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</si>
  <si>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</si>
  <si>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</si>
  <si>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</si>
  <si>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</si>
  <si>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</si>
  <si>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</si>
  <si>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</si>
  <si>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</si>
  <si>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</si>
  <si>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</si>
  <si>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</si>
  <si>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</si>
  <si>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</si>
  <si>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</si>
  <si>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</si>
  <si>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</si>
  <si>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</si>
  <si>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</si>
  <si>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</si>
  <si>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</si>
  <si>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</si>
  <si>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</si>
  <si>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</si>
  <si>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</si>
  <si>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</si>
  <si>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</si>
  <si>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</si>
  <si>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</si>
  <si>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</si>
  <si>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</si>
  <si>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</si>
  <si>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</si>
  <si>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</si>
  <si>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</si>
  <si>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</si>
  <si>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</si>
  <si>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</si>
  <si>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</si>
  <si>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</si>
  <si>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</si>
  <si>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</si>
  <si>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</si>
  <si>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</si>
  <si>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</si>
  <si>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</si>
  <si>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</si>
  <si>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</si>
  <si>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</si>
  <si>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</si>
  <si>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</si>
  <si>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</si>
  <si>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</si>
  <si>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</si>
  <si>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</si>
  <si>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</si>
  <si>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</si>
  <si>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</si>
  <si>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</si>
  <si>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</si>
  <si>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</si>
  <si>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</si>
  <si>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</si>
  <si>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</si>
  <si>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</si>
  <si>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</si>
  <si>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</si>
  <si>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</si>
  <si>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</si>
  <si>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</si>
  <si>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</si>
  <si>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</si>
  <si>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</si>
  <si>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</si>
  <si>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</si>
  <si>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</si>
  <si>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</si>
  <si>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</si>
  <si>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</si>
  <si>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</si>
  <si>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</si>
  <si>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</si>
  <si>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</si>
  <si>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</si>
  <si>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</si>
  <si>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</si>
  <si>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</si>
  <si>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</si>
  <si>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</si>
  <si>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</si>
  <si>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</si>
  <si>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</si>
  <si>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</si>
  <si>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</si>
  <si>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</si>
  <si>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</si>
  <si>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</si>
  <si>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</si>
  <si>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</si>
  <si>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</si>
  <si>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</si>
  <si>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</si>
  <si>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</si>
  <si>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</si>
  <si>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</si>
  <si>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</si>
  <si>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</si>
  <si>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</si>
  <si>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</si>
  <si>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</si>
  <si>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</si>
  <si>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</si>
  <si>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</si>
  <si>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</si>
  <si>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</si>
  <si>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</si>
  <si>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</si>
  <si>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</si>
  <si>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</si>
  <si>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</si>
  <si>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</si>
  <si>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</si>
  <si>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</si>
  <si>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</si>
  <si>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</si>
  <si>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</si>
  <si>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</si>
  <si>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</si>
  <si>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</si>
  <si>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</si>
  <si>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</si>
  <si>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</si>
  <si>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</si>
  <si>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</si>
  <si>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</si>
  <si>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</si>
  <si>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</si>
  <si>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</si>
  <si>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</si>
  <si>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</si>
  <si>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</si>
  <si>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</si>
  <si>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</si>
  <si>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</si>
  <si>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</si>
  <si>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</si>
  <si>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</si>
  <si>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</si>
  <si>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</si>
  <si>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</si>
  <si>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</si>
  <si>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</si>
  <si>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</si>
  <si>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</si>
  <si>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</si>
  <si>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</si>
  <si>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</si>
  <si>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</si>
  <si>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</si>
  <si>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</si>
  <si>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</si>
  <si>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</si>
  <si>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</si>
  <si>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</si>
  <si>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</si>
  <si>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</si>
  <si>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</si>
  <si>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</si>
  <si>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</si>
  <si>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</si>
  <si>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</si>
  <si>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</si>
  <si>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</si>
  <si>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</si>
  <si>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</si>
  <si>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</si>
  <si>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</si>
  <si>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</si>
  <si>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</si>
  <si>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</si>
  <si>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</si>
  <si>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</si>
  <si>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</si>
  <si>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</si>
  <si>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</si>
  <si>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</si>
  <si>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</si>
  <si>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</si>
  <si>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</si>
  <si>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</si>
  <si>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</si>
  <si>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</si>
  <si>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</si>
  <si>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</si>
  <si>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</si>
  <si>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</si>
  <si>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</si>
  <si>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</si>
  <si>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</si>
  <si>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</si>
  <si>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</si>
  <si>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</si>
  <si>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</si>
  <si>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</si>
  <si>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</si>
  <si>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</si>
  <si>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</si>
  <si>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</si>
  <si>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</si>
  <si>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</si>
  <si>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</si>
  <si>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</si>
  <si>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</si>
  <si>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</si>
  <si>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</si>
  <si>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</si>
  <si>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</si>
  <si>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</si>
  <si>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</si>
  <si>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</si>
  <si>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</si>
  <si>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</si>
  <si>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</si>
  <si>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</si>
  <si>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</si>
  <si>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</si>
  <si>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</si>
  <si>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</si>
  <si>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</si>
  <si>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</si>
  <si>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</si>
  <si>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</si>
  <si>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</si>
  <si>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</si>
  <si>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</si>
  <si>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</si>
  <si>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</si>
  <si>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</si>
  <si>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</si>
  <si>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</si>
  <si>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</si>
  <si>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</si>
  <si>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</si>
  <si>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</si>
  <si>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</si>
  <si>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</si>
  <si>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</si>
  <si>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</si>
  <si>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</si>
  <si>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</si>
  <si>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</si>
  <si>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</si>
  <si>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</si>
  <si>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</si>
  <si>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</si>
  <si>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</si>
  <si>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</si>
  <si>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</si>
  <si>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</si>
  <si>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</si>
  <si>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</si>
  <si>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</si>
  <si>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</si>
  <si>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</si>
  <si>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</si>
  <si>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</si>
  <si>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</si>
  <si>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</si>
  <si>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</si>
  <si>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</si>
  <si>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</si>
  <si>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</si>
  <si>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</si>
  <si>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</si>
  <si>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</si>
  <si>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</si>
  <si>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</si>
  <si>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</si>
  <si>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</si>
  <si>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</si>
  <si>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</si>
  <si>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</si>
  <si>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</si>
  <si>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</si>
  <si>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</si>
  <si>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</si>
  <si>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</si>
  <si>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</si>
  <si>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</si>
  <si>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</si>
  <si>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</si>
  <si>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</si>
  <si>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</si>
  <si>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</si>
  <si>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</si>
  <si>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</si>
  <si>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</si>
  <si>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</si>
  <si>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</si>
  <si>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</si>
  <si>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</si>
  <si>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</si>
  <si>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</si>
  <si>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</si>
  <si>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</si>
  <si>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</si>
  <si>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</si>
  <si>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</si>
  <si>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</si>
  <si>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</si>
  <si>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</si>
  <si>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</si>
  <si>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</si>
  <si>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</si>
  <si>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</si>
  <si>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</si>
  <si>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</si>
  <si>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</si>
  <si>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</si>
  <si>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</si>
  <si>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</si>
  <si>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</si>
  <si>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</si>
  <si>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</si>
  <si>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</si>
  <si>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</si>
  <si>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</si>
  <si>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</si>
  <si>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</si>
  <si>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</si>
  <si>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</si>
  <si>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</si>
  <si>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</si>
  <si>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</si>
  <si>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</si>
  <si>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</si>
  <si>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</si>
  <si>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</si>
  <si>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</si>
  <si>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</si>
  <si>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</si>
  <si>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</si>
  <si>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</si>
  <si>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</si>
  <si>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</si>
  <si>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</si>
  <si>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</si>
  <si>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</si>
  <si>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</si>
  <si>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</si>
  <si>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</si>
  <si>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</si>
  <si>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</si>
  <si>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</si>
  <si>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</si>
  <si>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</si>
  <si>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</si>
  <si>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</si>
  <si>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</si>
  <si>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</si>
  <si>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</si>
  <si>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</si>
  <si>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</si>
  <si>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</si>
  <si>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</si>
  <si>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</si>
  <si>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</si>
  <si>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</si>
  <si>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</si>
  <si>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</si>
  <si>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</si>
  <si>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</si>
  <si>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</si>
  <si>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</si>
  <si>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</si>
  <si>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</si>
  <si>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</si>
  <si>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</si>
  <si>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</si>
  <si>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</si>
  <si>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</si>
  <si>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</si>
  <si>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</si>
  <si>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</si>
  <si>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</si>
  <si>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</si>
  <si>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</si>
  <si>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</si>
  <si>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</si>
  <si>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</si>
  <si>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</si>
  <si>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</si>
  <si>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</si>
  <si>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</si>
  <si>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</si>
  <si>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</si>
  <si>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</si>
  <si>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</si>
  <si>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</si>
  <si>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</si>
  <si>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</si>
  <si>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</si>
  <si>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</si>
  <si>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</si>
  <si>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</si>
  <si>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</si>
  <si>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</si>
  <si>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</si>
  <si>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</si>
  <si>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</si>
  <si>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</si>
  <si>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</si>
  <si>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</si>
  <si>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</si>
  <si>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</si>
  <si>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</si>
  <si>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</si>
  <si>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</si>
  <si>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</si>
  <si>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</si>
  <si>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</si>
  <si>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</si>
  <si>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</si>
  <si>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</si>
  <si>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</si>
  <si>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</si>
  <si>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</si>
  <si>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</si>
  <si>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</si>
  <si>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</si>
  <si>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</si>
  <si>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</si>
  <si>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</si>
  <si>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</si>
  <si>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</si>
  <si>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</si>
  <si>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</si>
  <si>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</si>
  <si>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</si>
  <si>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</si>
  <si>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</si>
  <si>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</si>
  <si>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</si>
  <si>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</si>
  <si>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</si>
  <si>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</si>
  <si>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</si>
  <si>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</si>
  <si>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</si>
  <si>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</si>
  <si>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</si>
  <si>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</si>
  <si>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</si>
  <si>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</si>
  <si>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</si>
  <si>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</si>
  <si>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</si>
  <si>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</si>
  <si>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</si>
  <si>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</si>
  <si>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</si>
  <si>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</si>
  <si>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</si>
  <si>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</si>
  <si>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</si>
  <si>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</si>
  <si>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</si>
  <si>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</si>
  <si>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</si>
  <si>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</si>
  <si>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</si>
  <si>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</si>
  <si>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</si>
  <si>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</si>
  <si>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</si>
  <si>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</si>
  <si>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</si>
  <si>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</si>
  <si>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</si>
  <si>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</si>
  <si>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</si>
  <si>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</si>
  <si>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</si>
  <si>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</si>
  <si>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</si>
  <si>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</si>
  <si>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</si>
  <si>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</si>
  <si>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</si>
  <si>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</si>
  <si>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</si>
  <si>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</si>
  <si>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</si>
  <si>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</si>
  <si>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</si>
  <si>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</si>
  <si>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</si>
  <si>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</si>
  <si>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</si>
  <si>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</si>
  <si>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</si>
  <si>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</si>
  <si>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</si>
  <si>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</si>
  <si>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</si>
  <si>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</si>
  <si>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</si>
  <si>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</si>
  <si>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</si>
  <si>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</si>
  <si>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</si>
  <si>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</si>
  <si>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</si>
  <si>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</si>
  <si>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</si>
  <si>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</si>
  <si>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</si>
  <si>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</si>
  <si>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</si>
  <si>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</si>
  <si>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</si>
  <si>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</si>
  <si>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</si>
  <si>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</si>
  <si>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</si>
  <si>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</si>
  <si>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</si>
  <si>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</si>
  <si>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</si>
  <si>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</si>
  <si>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</si>
  <si>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</si>
  <si>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</si>
  <si>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</si>
  <si>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</si>
  <si>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</si>
  <si>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</si>
  <si>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</si>
  <si>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</si>
  <si>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</si>
  <si>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</si>
  <si>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</si>
  <si>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</si>
  <si>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</si>
  <si>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</si>
  <si>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</si>
  <si>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</si>
  <si>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</si>
  <si>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</si>
  <si>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</si>
  <si>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</si>
  <si>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</si>
  <si>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</si>
  <si>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</si>
  <si>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</si>
  <si>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</si>
  <si>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</si>
  <si>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</si>
  <si>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</si>
  <si>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</si>
  <si>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</si>
  <si>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</si>
  <si>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</si>
  <si>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</si>
  <si>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</si>
  <si>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</si>
  <si>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</si>
  <si>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</si>
  <si>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</si>
  <si>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</si>
  <si>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</si>
  <si>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</si>
  <si>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</si>
  <si>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</si>
  <si>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</si>
  <si>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</si>
  <si>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</si>
  <si>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</si>
  <si>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</si>
  <si>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</si>
  <si>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</si>
  <si>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</si>
  <si>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</si>
  <si>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</si>
  <si>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</si>
  <si>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</si>
  <si>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</si>
  <si>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</si>
  <si>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</si>
  <si>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</si>
  <si>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</si>
  <si>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</si>
  <si>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</si>
  <si>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</si>
  <si>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</si>
  <si>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</si>
  <si>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</si>
  <si>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</si>
  <si>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</si>
  <si>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</si>
  <si>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</si>
  <si>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</si>
  <si>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</si>
  <si>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</si>
  <si>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</si>
  <si>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</si>
  <si>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</si>
  <si>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</si>
  <si>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</si>
  <si>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</si>
  <si>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</si>
  <si>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</si>
  <si>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</si>
  <si>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</si>
  <si>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</si>
  <si>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</si>
  <si>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</si>
  <si>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</si>
  <si>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</si>
  <si>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</si>
  <si>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</si>
  <si>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</si>
  <si>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</si>
  <si>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</si>
  <si>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</si>
  <si>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</si>
  <si>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</si>
  <si>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</si>
  <si>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</si>
  <si>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</si>
  <si>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</si>
  <si>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</si>
  <si>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</si>
  <si>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</si>
  <si>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</si>
  <si>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</si>
  <si>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</si>
  <si>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</si>
  <si>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</si>
  <si>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</si>
  <si>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</si>
  <si>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</si>
  <si>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</si>
  <si>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</si>
  <si>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</si>
  <si>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</si>
  <si>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</si>
  <si>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</si>
  <si>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</si>
  <si>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</si>
  <si>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</si>
  <si>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</si>
  <si>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</si>
  <si>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</si>
  <si>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</si>
  <si>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</si>
  <si>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</si>
  <si>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</si>
  <si>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</si>
  <si>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</si>
  <si>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</si>
  <si>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</si>
  <si>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</si>
  <si>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</si>
  <si>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</si>
  <si>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</si>
  <si>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</si>
  <si>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</si>
  <si>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</si>
  <si>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</si>
  <si>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</si>
  <si>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</si>
  <si>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</si>
  <si>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</si>
  <si>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</si>
  <si>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</si>
  <si>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</si>
  <si>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</si>
  <si>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</si>
  <si>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</si>
  <si>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</si>
  <si>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</si>
  <si>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</si>
  <si>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</si>
  <si>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</si>
  <si>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</si>
  <si>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</si>
  <si>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</si>
  <si>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</si>
  <si>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</si>
  <si>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</si>
  <si>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</si>
  <si>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</si>
  <si>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</si>
  <si>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</si>
  <si>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</si>
  <si>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</si>
  <si>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</si>
  <si>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</si>
  <si>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</si>
  <si>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</si>
  <si>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</si>
  <si>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</si>
  <si>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</si>
  <si>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</si>
  <si>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</si>
  <si>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</si>
  <si>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</si>
  <si>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</si>
  <si>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</si>
  <si>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</si>
  <si>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</si>
  <si>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</si>
  <si>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</si>
  <si>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</si>
  <si>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</si>
  <si>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</si>
  <si>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</si>
  <si>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</si>
  <si>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</si>
  <si>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</si>
  <si>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</si>
  <si>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</si>
  <si>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</si>
  <si>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</si>
  <si>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</si>
  <si>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</si>
  <si>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</si>
  <si>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</si>
  <si>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</si>
  <si>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</si>
  <si>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</si>
  <si>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</si>
  <si>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</si>
  <si>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</si>
  <si>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</si>
  <si>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</si>
  <si>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</si>
  <si>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</si>
  <si>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</si>
  <si>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</si>
  <si>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</si>
  <si>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</si>
  <si>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</si>
  <si>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</si>
  <si>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</si>
  <si>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</si>
  <si>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</si>
  <si>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</si>
  <si>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</si>
  <si>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</si>
  <si>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</si>
  <si>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</si>
  <si>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</si>
  <si>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</si>
  <si>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</si>
  <si>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</si>
  <si>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</si>
  <si>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</si>
  <si>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</si>
  <si>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</si>
  <si>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</si>
  <si>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</si>
  <si>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</si>
  <si>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</si>
  <si>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</si>
  <si>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</si>
  <si>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</si>
  <si>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</si>
  <si>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</si>
  <si>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</si>
  <si>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</si>
  <si>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</si>
  <si>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</si>
  <si>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</si>
  <si>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</si>
  <si>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</si>
  <si>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</si>
  <si>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</si>
  <si>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</si>
  <si>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</si>
  <si>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</si>
  <si>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</si>
  <si>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</si>
  <si>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</si>
  <si>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</si>
  <si>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</si>
  <si>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</si>
  <si>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</si>
  <si>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</si>
  <si>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</si>
  <si>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</si>
  <si>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</si>
  <si>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</si>
  <si>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</si>
  <si>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</si>
  <si>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</si>
  <si>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</si>
  <si>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</si>
  <si>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</si>
  <si>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</si>
  <si>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</si>
  <si>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</si>
  <si>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</si>
  <si>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</si>
  <si>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</si>
  <si>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</si>
  <si>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</si>
  <si>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</si>
  <si>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</si>
  <si>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</si>
  <si>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</si>
  <si>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</si>
  <si>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</si>
  <si>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</si>
  <si>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</si>
  <si>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</si>
  <si>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</si>
  <si>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</si>
  <si>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</si>
  <si>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</si>
  <si>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</si>
  <si>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</si>
  <si>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</si>
  <si>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</si>
  <si>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</si>
  <si>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</si>
  <si>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</si>
  <si>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</si>
  <si>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</si>
  <si>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</si>
  <si>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</si>
  <si>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</si>
  <si>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</si>
  <si>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</si>
  <si>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</si>
  <si>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</si>
  <si>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</si>
  <si>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</si>
  <si>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</si>
  <si>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</si>
  <si>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</si>
  <si>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</si>
  <si>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</si>
  <si>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</si>
  <si>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</si>
  <si>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</si>
  <si>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</si>
  <si>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</si>
  <si>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</si>
  <si>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</si>
  <si>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</si>
  <si>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</si>
  <si>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</si>
  <si>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</si>
  <si>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</si>
  <si>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</si>
  <si>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</si>
  <si>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</si>
  <si>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</si>
  <si>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</si>
  <si>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</si>
  <si>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</si>
  <si>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</si>
  <si>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</si>
  <si>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</si>
  <si>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</si>
  <si>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</si>
  <si>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</si>
  <si>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</si>
  <si>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</si>
  <si>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</si>
  <si>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</si>
  <si>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</si>
  <si>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</si>
  <si>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</si>
  <si>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</si>
  <si>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</si>
  <si>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</si>
  <si>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</si>
  <si>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</si>
  <si>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</si>
  <si>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</si>
  <si>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</si>
  <si>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</si>
  <si>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</si>
  <si>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</si>
  <si>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</si>
  <si>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</si>
  <si>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</si>
  <si>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</si>
  <si>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</si>
  <si>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</si>
  <si>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</si>
  <si>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</si>
  <si>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</si>
  <si>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</si>
  <si>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</si>
  <si>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</si>
  <si>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</si>
  <si>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</si>
  <si>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</si>
  <si>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</si>
  <si>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</si>
  <si>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</si>
  <si>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</si>
  <si>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</si>
  <si>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</si>
  <si>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</si>
  <si>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</si>
  <si>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</si>
  <si>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</si>
  <si>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</si>
  <si>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</si>
  <si>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</si>
  <si>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</si>
  <si>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</si>
  <si>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</si>
  <si>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</si>
  <si>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</si>
  <si>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</si>
  <si>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</si>
  <si>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</si>
  <si>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</si>
  <si>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</si>
  <si>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</si>
  <si>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</si>
  <si>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</si>
  <si>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</si>
  <si>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</si>
  <si>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</si>
  <si>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</si>
  <si>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</si>
  <si>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</si>
  <si>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</si>
  <si>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</si>
  <si>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</si>
  <si>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</si>
  <si>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</si>
  <si>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</si>
  <si>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</si>
  <si>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</si>
  <si>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</si>
  <si>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</si>
  <si>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</si>
  <si>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</si>
  <si>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</si>
  <si>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</si>
  <si>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</si>
  <si>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</si>
  <si>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</si>
  <si>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</si>
  <si>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</si>
  <si>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</si>
  <si>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</si>
  <si>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</si>
  <si>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</si>
  <si>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</si>
  <si>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</si>
  <si>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</si>
  <si>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</si>
  <si>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</si>
  <si>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</si>
  <si>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</si>
  <si>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</si>
  <si>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</si>
  <si>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</si>
  <si>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</si>
  <si>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</si>
  <si>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</si>
  <si>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</si>
  <si>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</si>
  <si>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</si>
  <si>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</si>
  <si>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</si>
  <si>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</si>
  <si>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</si>
  <si>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</si>
  <si>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</si>
  <si>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</si>
  <si>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</si>
  <si>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</si>
  <si>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</si>
  <si>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</si>
  <si>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</si>
  <si>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</si>
  <si>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</si>
  <si>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</si>
  <si>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</si>
  <si>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</si>
  <si>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</si>
  <si>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</si>
  <si>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</si>
  <si>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</si>
  <si>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</si>
  <si>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</si>
  <si>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</si>
  <si>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</si>
  <si>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</si>
  <si>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</si>
  <si>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</si>
  <si>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</si>
  <si>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</si>
  <si>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</si>
  <si>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</si>
  <si>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</si>
  <si>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</si>
  <si>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</si>
  <si>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</si>
  <si>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</si>
  <si>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</si>
  <si>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</si>
  <si>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</si>
  <si>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</si>
  <si>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</si>
  <si>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</si>
  <si>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</si>
  <si>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</si>
  <si>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</si>
  <si>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</si>
  <si>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</si>
  <si>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</si>
  <si>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</si>
  <si>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</si>
  <si>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</si>
  <si>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</si>
  <si>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</si>
  <si>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</si>
  <si>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</si>
  <si>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</si>
  <si>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</si>
  <si>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</si>
  <si>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</si>
  <si>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</si>
  <si>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</si>
  <si>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</si>
  <si>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</si>
  <si>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</si>
  <si>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</si>
  <si>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</si>
  <si>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</si>
  <si>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</si>
  <si>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</si>
  <si>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</si>
  <si>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</si>
  <si>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</si>
  <si>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</si>
  <si>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</si>
  <si>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</si>
  <si>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</si>
  <si>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</si>
  <si>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</si>
  <si>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</si>
  <si>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</si>
  <si>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</si>
  <si>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</si>
  <si>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</si>
  <si>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</si>
  <si>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</si>
  <si>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</si>
  <si>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</si>
  <si>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</si>
  <si>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</si>
  <si>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</si>
  <si>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</si>
  <si>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</si>
  <si>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</si>
  <si>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</si>
  <si>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</si>
  <si>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</si>
  <si>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</si>
  <si>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</si>
  <si>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</si>
  <si>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</si>
  <si>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</si>
  <si>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</si>
  <si>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</si>
  <si>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</si>
  <si>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</si>
  <si>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</si>
  <si>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</si>
  <si>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</si>
  <si>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</si>
  <si>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</si>
  <si>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</si>
  <si>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</si>
  <si>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</si>
  <si>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</si>
  <si>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</si>
  <si>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</si>
  <si>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</si>
  <si>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</si>
  <si>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</si>
  <si>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</si>
  <si>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</si>
  <si>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</si>
  <si>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</si>
  <si>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</si>
  <si>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</si>
  <si>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</si>
  <si>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</si>
  <si>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</si>
  <si>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</si>
  <si>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</si>
  <si>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</si>
  <si>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</si>
  <si>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</si>
  <si>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</si>
  <si>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</si>
  <si>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</si>
  <si>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</si>
  <si>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</si>
  <si>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</si>
  <si>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</si>
  <si>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</si>
  <si>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</si>
  <si>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</si>
  <si>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</si>
  <si>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</si>
  <si>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</si>
  <si>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</si>
  <si>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</si>
  <si>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</si>
  <si>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</si>
  <si>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</si>
  <si>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</si>
  <si>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</si>
  <si>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</si>
  <si>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</si>
  <si>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</si>
  <si>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</si>
  <si>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</si>
  <si>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</si>
  <si>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</si>
  <si>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</si>
  <si>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</si>
  <si>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</si>
  <si>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</si>
  <si>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</si>
  <si>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</si>
  <si>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</si>
  <si>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</si>
  <si>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</si>
  <si>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</si>
  <si>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</si>
  <si>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</si>
  <si>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</si>
  <si>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</si>
  <si>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</si>
  <si>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</si>
  <si>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</si>
  <si>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</si>
  <si>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</si>
  <si>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</si>
  <si>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</si>
  <si>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</si>
  <si>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</si>
  <si>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</si>
  <si>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</si>
  <si>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</si>
  <si>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</si>
  <si>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</si>
  <si>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</si>
  <si>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</si>
  <si>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</si>
  <si>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</si>
  <si>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</si>
  <si>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</si>
  <si>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</si>
  <si>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</si>
  <si>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</si>
  <si>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</si>
  <si>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</si>
  <si>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</si>
  <si>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</si>
  <si>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</si>
  <si>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</si>
  <si>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</si>
  <si>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</si>
  <si>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</si>
  <si>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</si>
  <si>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</si>
  <si>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</si>
  <si>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</si>
  <si>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</si>
  <si>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</si>
  <si>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</si>
  <si>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</si>
  <si>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</si>
  <si>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</si>
  <si>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</si>
  <si>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</si>
  <si>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</si>
  <si>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</si>
  <si>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</si>
  <si>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</si>
  <si>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</si>
  <si>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</si>
  <si>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</si>
  <si>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</si>
  <si>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</si>
  <si>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</si>
  <si>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</si>
  <si>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</si>
  <si>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</si>
  <si>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</si>
  <si>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</si>
  <si>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</si>
  <si>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</si>
  <si>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</si>
  <si>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</si>
  <si>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</si>
  <si>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</si>
  <si>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</si>
  <si>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</si>
  <si>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</si>
  <si>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</si>
  <si>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</si>
  <si>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</si>
  <si>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</si>
  <si>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</si>
  <si>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</si>
  <si>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</si>
  <si>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</si>
  <si>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</si>
  <si>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</si>
  <si>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</si>
  <si>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</si>
  <si>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</si>
  <si>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</si>
  <si>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</si>
  <si>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</si>
  <si>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</si>
  <si>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</si>
  <si>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</si>
  <si>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</si>
  <si>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</si>
  <si>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</si>
  <si>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</si>
  <si>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</si>
  <si>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</si>
  <si>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</si>
  <si>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</si>
  <si>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</si>
  <si>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</si>
  <si>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</si>
  <si>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</si>
  <si>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</si>
  <si>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</si>
  <si>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</si>
  <si>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</si>
  <si>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</si>
  <si>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</si>
  <si>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</si>
  <si>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</si>
  <si>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</si>
  <si>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</si>
  <si>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</si>
  <si>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</si>
  <si>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</si>
  <si>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</si>
  <si>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</si>
  <si>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</si>
  <si>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</si>
  <si>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</si>
  <si>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</si>
  <si>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</si>
  <si>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</si>
  <si>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</si>
  <si>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</si>
  <si>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</si>
  <si>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</si>
  <si>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</si>
  <si>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</si>
  <si>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</si>
  <si>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</si>
  <si>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</si>
  <si>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</si>
  <si>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</si>
  <si>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</si>
  <si>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</si>
  <si>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</si>
  <si>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</si>
  <si>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</si>
  <si>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</si>
  <si>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</si>
  <si>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</si>
  <si>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</si>
  <si>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</si>
  <si>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</si>
  <si>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</si>
  <si>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</si>
  <si>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</si>
  <si>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</si>
  <si>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</si>
  <si>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</si>
  <si>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</si>
  <si>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</si>
  <si>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</si>
  <si>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</si>
  <si>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</si>
  <si>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</si>
  <si>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</si>
  <si>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</si>
  <si>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</si>
  <si>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</si>
  <si>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</si>
  <si>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</si>
  <si>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</si>
  <si>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</si>
  <si>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</si>
  <si>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</si>
  <si>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</si>
  <si>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</si>
  <si>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</si>
  <si>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</si>
  <si>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</si>
  <si>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</si>
  <si>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</si>
  <si>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</si>
  <si>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</si>
  <si>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</si>
  <si>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</si>
  <si>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</si>
  <si>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</si>
  <si>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</si>
  <si>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</si>
  <si>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</si>
  <si>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</si>
  <si>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</si>
  <si>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</si>
  <si>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</si>
  <si>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</si>
  <si>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</si>
  <si>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</si>
  <si>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</si>
  <si>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</si>
  <si>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</si>
  <si>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</si>
  <si>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</si>
  <si>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</si>
  <si>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</si>
  <si>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</si>
  <si>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</si>
  <si>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</si>
  <si>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</si>
  <si>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</si>
  <si>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</si>
  <si>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</si>
  <si>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</si>
  <si>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</si>
  <si>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</si>
  <si>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</si>
  <si>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</si>
  <si>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</si>
  <si>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</si>
  <si>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</si>
  <si>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</si>
  <si>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</si>
  <si>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</si>
  <si>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</si>
  <si>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</si>
  <si>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</si>
  <si>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</si>
  <si>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</si>
  <si>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</si>
  <si>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</si>
  <si>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</si>
  <si>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</si>
  <si>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</si>
  <si>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</si>
  <si>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</si>
  <si>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</si>
  <si>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</si>
  <si>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</si>
  <si>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</si>
  <si>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</si>
  <si>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</si>
  <si>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</si>
  <si>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</si>
  <si>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</si>
  <si>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</si>
  <si>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</si>
  <si>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</si>
  <si>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</si>
  <si>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</si>
  <si>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</si>
  <si>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</si>
  <si>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</si>
  <si>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</si>
  <si>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</si>
  <si>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</si>
  <si>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</si>
  <si>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</si>
  <si>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</si>
  <si>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</si>
  <si>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</si>
  <si>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</si>
  <si>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</si>
  <si>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</si>
  <si>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</si>
  <si>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</si>
  <si>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</si>
  <si>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</si>
  <si>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</si>
  <si>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</si>
  <si>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</si>
  <si>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</si>
  <si>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</si>
  <si>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</si>
  <si>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</si>
  <si>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</si>
  <si>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</si>
  <si>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</si>
  <si>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</si>
  <si>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</si>
  <si>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</si>
  <si>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</si>
  <si>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</si>
  <si>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</si>
  <si>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</si>
  <si>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</si>
  <si>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</si>
  <si>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</si>
  <si>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</si>
  <si>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</si>
  <si>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</si>
  <si>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</si>
  <si>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</si>
  <si>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</si>
  <si>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</si>
  <si>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</si>
  <si>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</si>
  <si>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</si>
  <si>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</si>
  <si>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</si>
  <si>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</si>
  <si>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</si>
  <si>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</si>
  <si>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</si>
  <si>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</si>
  <si>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</si>
  <si>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</si>
  <si>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</si>
  <si>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</si>
  <si>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</si>
  <si>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</si>
  <si>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</si>
  <si>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</si>
  <si>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</si>
  <si>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</si>
  <si>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</si>
  <si>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</si>
  <si>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</si>
  <si>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</si>
  <si>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</si>
  <si>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</si>
  <si>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</si>
  <si>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</si>
  <si>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</si>
  <si>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</si>
  <si>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</si>
  <si>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</si>
  <si>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</si>
  <si>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</si>
  <si>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</si>
  <si>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</si>
  <si>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</si>
  <si>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</si>
  <si>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</si>
  <si>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</si>
  <si>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</si>
  <si>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</si>
  <si>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</si>
  <si>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</si>
  <si>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</si>
  <si>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</si>
  <si>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</si>
  <si>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</si>
  <si>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</si>
  <si>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</si>
  <si>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</si>
  <si>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</si>
  <si>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</si>
  <si>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</si>
  <si>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</si>
  <si>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</si>
  <si>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</si>
  <si>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</si>
  <si>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</si>
  <si>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</si>
  <si>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</si>
  <si>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</si>
  <si>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</si>
  <si>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</si>
  <si>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</si>
  <si>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</si>
  <si>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</si>
  <si>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</si>
  <si>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</si>
  <si>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</si>
  <si>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</si>
  <si>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</si>
  <si>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</si>
  <si>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</si>
  <si>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</si>
  <si>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</si>
  <si>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</si>
  <si>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</si>
  <si>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</si>
  <si>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</si>
  <si>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</si>
  <si>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</si>
  <si>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</si>
  <si>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</si>
  <si>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</si>
  <si>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</si>
  <si>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</si>
  <si>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</si>
  <si>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</si>
  <si>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</si>
  <si>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</si>
  <si>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</si>
  <si>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</si>
  <si>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</si>
  <si>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</si>
  <si>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</si>
  <si>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</si>
  <si>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</si>
  <si>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</si>
  <si>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</si>
  <si>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</si>
  <si>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</si>
  <si>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</si>
  <si>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</si>
  <si>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</si>
  <si>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</si>
  <si>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</si>
  <si>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</si>
  <si>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</si>
  <si>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</si>
  <si>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</si>
  <si>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</si>
  <si>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</si>
  <si>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</si>
  <si>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</si>
  <si>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</si>
  <si>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</si>
  <si>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</si>
  <si>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</si>
  <si>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</si>
  <si>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</si>
  <si>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</si>
  <si>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</si>
  <si>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</si>
  <si>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</si>
  <si>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</si>
  <si>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</si>
  <si>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</si>
  <si>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</si>
  <si>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</si>
  <si>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</si>
  <si>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</si>
  <si>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</si>
  <si>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</si>
  <si>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</si>
  <si>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</si>
  <si>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</si>
  <si>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</si>
  <si>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</si>
  <si>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</si>
  <si>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</si>
  <si>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</si>
  <si>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</si>
  <si>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</si>
  <si>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</si>
  <si>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</si>
  <si>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</si>
  <si>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</si>
  <si>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</si>
  <si>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</si>
  <si>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</si>
  <si>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</si>
  <si>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</si>
  <si>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</si>
  <si>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</si>
  <si>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</si>
  <si>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</si>
  <si>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</si>
  <si>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</si>
  <si>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</si>
  <si>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</si>
  <si>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</si>
  <si>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</si>
  <si>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</si>
  <si>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</si>
  <si>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</si>
  <si>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</si>
  <si>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</si>
  <si>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</si>
  <si>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</si>
  <si>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</si>
  <si>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</si>
  <si>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</si>
  <si>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</si>
  <si>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</si>
  <si>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</si>
  <si>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</si>
  <si>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</si>
  <si>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</si>
  <si>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</si>
  <si>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</si>
  <si>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</si>
  <si>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</si>
  <si>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</si>
  <si>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</si>
  <si>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</si>
  <si>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</si>
  <si>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</si>
  <si>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</si>
  <si>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</si>
  <si>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</si>
  <si>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</si>
  <si>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</si>
  <si>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</si>
  <si>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</si>
  <si>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</si>
  <si>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</si>
  <si>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</si>
  <si>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</si>
  <si>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</si>
  <si>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</si>
  <si>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</si>
  <si>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</si>
  <si>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</si>
  <si>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</si>
  <si>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</si>
  <si>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</si>
  <si>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</si>
  <si>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</si>
  <si>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</si>
  <si>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</si>
  <si>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</si>
  <si>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</si>
  <si>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</si>
  <si>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</si>
  <si>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</si>
  <si>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</si>
  <si>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</si>
  <si>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</si>
  <si>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</si>
  <si>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</si>
  <si>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</si>
  <si>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</si>
  <si>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</si>
  <si>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</si>
  <si>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</si>
  <si>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</si>
  <si>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</si>
  <si>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</si>
  <si>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</si>
  <si>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</si>
  <si>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</si>
  <si>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</si>
  <si>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</si>
  <si>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</si>
  <si>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</si>
  <si>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</si>
  <si>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</si>
  <si>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</si>
  <si>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</si>
  <si>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</si>
  <si>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</si>
  <si>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</si>
  <si>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</si>
  <si>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</si>
  <si>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</si>
  <si>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</si>
  <si>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</si>
  <si>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</si>
  <si>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</si>
  <si>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</si>
  <si>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</si>
  <si>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</si>
  <si>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</si>
  <si>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</si>
  <si>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</si>
  <si>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</si>
  <si>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</si>
  <si>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</si>
  <si>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</si>
  <si>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</si>
  <si>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</si>
  <si>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</si>
  <si>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</si>
  <si>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</si>
  <si>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</si>
  <si>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</si>
  <si>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</si>
  <si>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</si>
  <si>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</si>
  <si>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</si>
  <si>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</si>
  <si>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</si>
  <si>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</si>
  <si>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</si>
  <si>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</si>
  <si>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</si>
  <si>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</si>
  <si>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</si>
  <si>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</si>
  <si>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</si>
  <si>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</si>
  <si>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</si>
  <si>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</si>
  <si>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</si>
  <si>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</si>
  <si>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</si>
  <si>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</si>
  <si>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</si>
  <si>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</si>
  <si>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</si>
  <si>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</si>
  <si>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</si>
  <si>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</si>
  <si>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</si>
  <si>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</si>
  <si>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</si>
  <si>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</si>
  <si>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</si>
  <si>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</si>
  <si>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</si>
  <si>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</si>
  <si>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</si>
  <si>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</si>
  <si>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</si>
  <si>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</si>
  <si>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</si>
  <si>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</si>
  <si>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</si>
  <si>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</si>
  <si>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</si>
  <si>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</si>
  <si>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</si>
  <si>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</si>
  <si>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</si>
  <si>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</si>
  <si>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</si>
  <si>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</si>
  <si>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</si>
  <si>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</si>
  <si>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</si>
  <si>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</si>
  <si>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</si>
  <si>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</si>
  <si>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</si>
  <si>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</si>
  <si>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</si>
  <si>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</si>
  <si>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</si>
  <si>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</si>
  <si>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</si>
  <si>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</si>
  <si>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</si>
  <si>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</si>
  <si>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</si>
  <si>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</si>
  <si>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</si>
  <si>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</si>
  <si>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</si>
  <si>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</si>
  <si>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</si>
  <si>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</si>
  <si>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</si>
  <si>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</si>
  <si>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</si>
  <si>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</si>
  <si>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</si>
  <si>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</si>
  <si>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</si>
  <si>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</si>
  <si>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</si>
  <si>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</si>
  <si>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</si>
  <si>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</si>
  <si>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</si>
  <si>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</si>
  <si>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</si>
  <si>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</si>
  <si>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</si>
  <si>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</si>
  <si>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</si>
  <si>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</si>
  <si>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</si>
  <si>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</si>
  <si>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</si>
  <si>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</si>
  <si>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</si>
  <si>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</si>
  <si>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</si>
  <si>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</si>
  <si>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</si>
  <si>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</si>
  <si>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</si>
  <si>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</si>
  <si>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</si>
  <si>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</si>
  <si>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</si>
  <si>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</si>
  <si>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</si>
  <si>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</si>
  <si>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</si>
  <si>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</si>
  <si>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</si>
  <si>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</si>
  <si>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</si>
  <si>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</si>
  <si>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</si>
  <si>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</si>
  <si>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</si>
  <si>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</si>
  <si>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</si>
  <si>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</si>
  <si>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</si>
  <si>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</si>
  <si>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</si>
  <si>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</si>
  <si>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</si>
  <si>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</si>
  <si>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</si>
  <si>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</si>
  <si>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</si>
  <si>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</si>
  <si>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</si>
  <si>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</si>
  <si>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</si>
  <si>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</si>
  <si>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</si>
  <si>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</si>
  <si>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</si>
  <si>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</si>
  <si>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</si>
  <si>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</si>
  <si>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</si>
  <si>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</si>
  <si>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</si>
  <si>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</si>
  <si>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</si>
  <si>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</si>
  <si>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</si>
  <si>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</si>
  <si>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</si>
  <si>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</si>
  <si>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</si>
  <si>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</si>
  <si>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</si>
  <si>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</si>
  <si>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</si>
  <si>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</si>
  <si>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</si>
  <si>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</si>
  <si>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</si>
  <si>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</si>
  <si>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</si>
  <si>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</si>
  <si>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</si>
  <si>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</si>
  <si>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</si>
  <si>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</si>
  <si>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</si>
  <si>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</si>
  <si>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</si>
  <si>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</si>
  <si>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</si>
  <si>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</si>
  <si>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</si>
  <si>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</si>
  <si>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</si>
  <si>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</si>
  <si>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</si>
  <si>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</si>
  <si>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</si>
  <si>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</si>
  <si>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</si>
  <si>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</si>
  <si>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</si>
  <si>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</si>
  <si>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</si>
  <si>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</si>
  <si>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</si>
  <si>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</si>
  <si>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</si>
  <si>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</si>
  <si>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</si>
  <si>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</si>
  <si>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</si>
  <si>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</si>
  <si>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</si>
  <si>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</si>
  <si>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</si>
  <si>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</si>
  <si>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</si>
  <si>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</si>
  <si>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</si>
  <si>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</si>
  <si>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</si>
  <si>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</si>
  <si>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</si>
  <si>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</si>
  <si>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</si>
  <si>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</si>
  <si>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</si>
  <si>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</si>
  <si>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</si>
  <si>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</si>
  <si>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</si>
  <si>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</si>
  <si>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</si>
  <si>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</si>
  <si>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</si>
  <si>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</si>
  <si>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</si>
  <si>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</si>
  <si>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</si>
  <si>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</si>
  <si>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</si>
  <si>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</si>
  <si>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</si>
  <si>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</si>
  <si>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</si>
  <si>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</si>
  <si>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</si>
  <si>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</si>
  <si>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</si>
  <si>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</si>
  <si>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</si>
  <si>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</si>
  <si>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</si>
  <si>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</si>
  <si>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</si>
  <si>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</si>
  <si>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</si>
  <si>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</si>
  <si>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</si>
  <si>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</si>
  <si>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</si>
  <si>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</si>
  <si>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</si>
  <si>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</si>
  <si>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</si>
  <si>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</si>
  <si>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</si>
  <si>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</si>
  <si>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</si>
  <si>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</si>
  <si>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</si>
  <si>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</si>
  <si>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</si>
  <si>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</si>
  <si>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</si>
  <si>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</si>
  <si>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</si>
  <si>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</si>
  <si>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</si>
  <si>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</si>
  <si>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</si>
  <si>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</si>
  <si>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</si>
  <si>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</si>
  <si>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</si>
  <si>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</si>
  <si>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</si>
  <si>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</si>
  <si>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</si>
  <si>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</si>
  <si>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</si>
  <si>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</si>
  <si>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</si>
  <si>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</si>
  <si>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</si>
  <si>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</si>
  <si>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</si>
  <si>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</si>
  <si>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</si>
  <si>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</si>
  <si>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</si>
  <si>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</si>
  <si>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</si>
  <si>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</si>
  <si>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</si>
  <si>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</si>
  <si>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</si>
  <si>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</si>
  <si>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</si>
  <si>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</si>
  <si>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</si>
  <si>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</si>
  <si>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</si>
  <si>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</si>
  <si>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</si>
  <si>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</si>
  <si>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</si>
  <si>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</si>
  <si>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</si>
  <si>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</si>
  <si>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</si>
  <si>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</si>
  <si>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</si>
  <si>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</si>
  <si>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</si>
  <si>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</si>
  <si>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</si>
  <si>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</si>
  <si>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</si>
  <si>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</si>
  <si>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</si>
  <si>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</si>
  <si>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</si>
  <si>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</si>
  <si>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</si>
  <si>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</si>
  <si>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</si>
  <si>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</si>
  <si>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</si>
  <si>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</si>
  <si>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</si>
  <si>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</si>
  <si>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</si>
  <si>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</si>
  <si>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</si>
  <si>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</si>
  <si>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</si>
  <si>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</si>
  <si>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</si>
  <si>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</si>
  <si>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</si>
  <si>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</si>
  <si>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</si>
  <si>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</si>
  <si>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</si>
  <si>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</si>
  <si>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</si>
  <si>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</si>
  <si>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</si>
  <si>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</si>
  <si>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</si>
  <si>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</si>
  <si>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</si>
  <si>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</si>
  <si>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</si>
  <si>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</si>
  <si>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</si>
  <si>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</si>
  <si>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</si>
  <si>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</si>
  <si>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</si>
  <si>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</si>
  <si>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</si>
  <si>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</si>
  <si>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</si>
  <si>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</si>
  <si>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</si>
  <si>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</si>
  <si>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</si>
  <si>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</si>
  <si>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</si>
  <si>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</si>
  <si>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</si>
  <si>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</si>
  <si>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</si>
  <si>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</si>
  <si>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</si>
  <si>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</si>
  <si>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</si>
  <si>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</si>
  <si>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</si>
  <si>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</si>
  <si>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</si>
  <si>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</si>
  <si>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</si>
  <si>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</si>
  <si>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</si>
  <si>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</si>
  <si>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</si>
  <si>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</si>
  <si>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</si>
  <si>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</si>
  <si>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</si>
  <si>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</si>
  <si>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</si>
  <si>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</si>
  <si>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</si>
  <si>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</si>
  <si>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</si>
  <si>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</si>
  <si>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</si>
  <si>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</si>
  <si>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</si>
  <si>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</si>
  <si>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</si>
  <si>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</si>
  <si>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</si>
  <si>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</si>
  <si>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</si>
  <si>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</si>
  <si>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</si>
  <si>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</si>
  <si>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</si>
  <si>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</si>
  <si>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</si>
  <si>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</si>
  <si>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</si>
  <si>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</si>
  <si>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</si>
  <si>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</si>
  <si>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</si>
  <si>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</si>
  <si>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</si>
  <si>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</si>
  <si>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</si>
  <si>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</si>
  <si>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</si>
  <si>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</si>
  <si>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</si>
  <si>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</si>
  <si>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</si>
  <si>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</si>
  <si>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</si>
  <si>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</si>
  <si>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</si>
  <si>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</si>
  <si>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</si>
  <si>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</si>
  <si>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</si>
  <si>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</si>
  <si>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</si>
  <si>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</si>
  <si>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</si>
  <si>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</si>
  <si>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</si>
  <si>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</si>
  <si>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</si>
  <si>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</si>
  <si>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</si>
  <si>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</si>
  <si>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</si>
  <si>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</si>
  <si>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</si>
  <si>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</si>
  <si>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</si>
  <si>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</si>
  <si>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</si>
  <si>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</si>
  <si>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</si>
  <si>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</si>
  <si>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</si>
  <si>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</si>
  <si>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</si>
  <si>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</si>
  <si>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</si>
  <si>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</si>
  <si>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</si>
  <si>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</si>
  <si>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</si>
  <si>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</si>
  <si>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</si>
  <si>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</si>
  <si>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</si>
  <si>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</si>
  <si>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</si>
  <si>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</si>
  <si>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</si>
  <si>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</si>
  <si>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</si>
  <si>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</si>
  <si>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</si>
  <si>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</si>
  <si>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</si>
  <si>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</si>
  <si>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</si>
  <si>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</si>
  <si>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</si>
  <si>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</si>
  <si>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</si>
  <si>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</si>
  <si>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</si>
  <si>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</si>
  <si>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</si>
  <si>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</si>
  <si>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</si>
  <si>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</si>
  <si>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</si>
  <si>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</si>
  <si>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</si>
  <si>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</si>
  <si>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</si>
  <si>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</si>
  <si>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</si>
  <si>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</si>
  <si>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</si>
  <si>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</si>
  <si>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</si>
  <si>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</si>
  <si>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</si>
  <si>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</si>
  <si>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</si>
  <si>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</si>
  <si>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</si>
  <si>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</si>
  <si>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</si>
  <si>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</si>
  <si>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</si>
  <si>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</si>
  <si>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</si>
  <si>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</si>
  <si>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</si>
  <si>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</si>
  <si>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</si>
  <si>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</si>
  <si>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</si>
  <si>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</si>
  <si>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</si>
  <si>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</si>
  <si>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</si>
  <si>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</si>
  <si>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</si>
  <si>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</si>
  <si>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</si>
  <si>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</si>
  <si>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</si>
  <si>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</si>
  <si>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</si>
  <si>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</si>
  <si>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</si>
  <si>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</si>
  <si>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</si>
  <si>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</si>
  <si>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</si>
  <si>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</si>
  <si>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</si>
  <si>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</si>
  <si>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</si>
  <si>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</si>
  <si>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</si>
  <si>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</si>
  <si>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</si>
  <si>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</si>
  <si>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</si>
  <si>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</si>
  <si>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</si>
  <si>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</si>
  <si>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</si>
  <si>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</si>
  <si>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</si>
  <si>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</si>
  <si>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</si>
  <si>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</si>
  <si>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</si>
  <si>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</si>
  <si>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</si>
  <si>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</si>
  <si>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</si>
  <si>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</si>
  <si>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</si>
  <si>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</si>
  <si>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</si>
  <si>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</si>
  <si>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</si>
  <si>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</si>
  <si>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</si>
  <si>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</si>
  <si>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</si>
  <si>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</si>
  <si>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</si>
  <si>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</si>
  <si>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</si>
  <si>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</si>
  <si>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</si>
  <si>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</si>
  <si>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</si>
  <si>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</si>
  <si>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</si>
  <si>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</si>
  <si>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</si>
  <si>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</si>
  <si>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</si>
  <si>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</si>
  <si>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</si>
  <si>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</si>
  <si>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</si>
  <si>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</si>
  <si>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</si>
  <si>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</si>
  <si>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</si>
  <si>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</si>
  <si>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</si>
  <si>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</si>
  <si>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</si>
  <si>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</si>
  <si>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</si>
  <si>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</si>
  <si>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</si>
  <si>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</si>
  <si>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</si>
  <si>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</si>
  <si>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</si>
  <si>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</si>
  <si>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</si>
  <si>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</si>
  <si>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</si>
  <si>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</si>
  <si>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</si>
  <si>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</si>
  <si>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</si>
  <si>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</si>
  <si>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</si>
  <si>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</si>
  <si>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</si>
  <si>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</si>
  <si>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</si>
  <si>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</si>
  <si>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</si>
  <si>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</si>
  <si>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</si>
  <si>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</si>
  <si>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</si>
  <si>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</si>
  <si>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</si>
  <si>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</si>
  <si>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</si>
  <si>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</si>
  <si>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</si>
  <si>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</si>
  <si>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</si>
  <si>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</si>
  <si>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</si>
  <si>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</si>
  <si>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</si>
  <si>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</si>
  <si>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</si>
  <si>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</si>
  <si>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</si>
  <si>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</si>
  <si>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</si>
  <si>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</si>
  <si>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</si>
  <si>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</si>
  <si>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</si>
  <si>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</si>
  <si>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</si>
  <si>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</si>
  <si>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</si>
  <si>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</si>
  <si>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</si>
  <si>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</si>
  <si>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</si>
  <si>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</si>
  <si>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</si>
  <si>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</si>
  <si>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</si>
  <si>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</si>
  <si>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</si>
  <si>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</si>
  <si>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</si>
  <si>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</si>
  <si>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</si>
  <si>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</si>
  <si>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</si>
  <si>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</si>
  <si>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</si>
  <si>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</si>
  <si>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</si>
  <si>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</si>
  <si>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</si>
  <si>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</si>
  <si>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</si>
  <si>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</si>
  <si>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</si>
  <si>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</si>
  <si>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</si>
  <si>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</si>
  <si>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</si>
  <si>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</si>
  <si>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</si>
  <si>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</si>
  <si>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</si>
  <si>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</si>
  <si>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</si>
  <si>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</si>
  <si>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</si>
  <si>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</si>
  <si>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</si>
  <si>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</si>
  <si>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</si>
  <si>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</si>
  <si>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</si>
  <si>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</si>
  <si>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</si>
  <si>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</si>
  <si>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</si>
  <si>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</si>
  <si>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</si>
  <si>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</si>
  <si>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</si>
  <si>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</si>
  <si>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</si>
  <si>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</si>
  <si>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</si>
  <si>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</si>
  <si>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</si>
  <si>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</si>
  <si>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</si>
  <si>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</si>
  <si>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</si>
  <si>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</si>
  <si>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</si>
  <si>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</si>
  <si>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</si>
  <si>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</si>
  <si>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</si>
  <si>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</si>
  <si>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</si>
  <si>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</si>
  <si>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</si>
  <si>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</si>
  <si>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</si>
  <si>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</si>
  <si>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</si>
  <si>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</si>
  <si>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</si>
  <si>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</si>
  <si>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</si>
  <si>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</si>
  <si>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</si>
  <si>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</si>
  <si>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</si>
  <si>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</si>
  <si>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</si>
  <si>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</si>
  <si>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</si>
  <si>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</si>
  <si>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</si>
  <si>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</si>
  <si>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</si>
  <si>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</si>
  <si>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</si>
  <si>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</si>
  <si>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</si>
  <si>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</si>
  <si>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</si>
  <si>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</si>
  <si>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</si>
  <si>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</si>
  <si>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</si>
  <si>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</si>
  <si>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</si>
  <si>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</si>
  <si>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</si>
  <si>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</si>
  <si>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</si>
  <si>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</si>
  <si>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</si>
  <si>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</si>
  <si>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</si>
  <si>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</si>
  <si>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</si>
  <si>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</si>
  <si>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</si>
  <si>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</si>
  <si>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</si>
  <si>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</si>
  <si>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</si>
  <si>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</si>
  <si>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</si>
  <si>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</si>
  <si>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</si>
  <si>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</si>
  <si>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</si>
  <si>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</si>
  <si>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</si>
  <si>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</si>
  <si>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</si>
  <si>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</si>
  <si>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</si>
  <si>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</si>
  <si>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</si>
  <si>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</si>
  <si>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</si>
  <si>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</si>
  <si>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</si>
  <si>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</si>
  <si>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</si>
  <si>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</si>
  <si>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</si>
  <si>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</si>
  <si>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</si>
  <si>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</si>
  <si>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</si>
  <si>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</si>
  <si>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</si>
  <si>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</si>
  <si>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</si>
  <si>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</si>
  <si>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</si>
  <si>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</si>
  <si>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</si>
  <si>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</si>
  <si>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</si>
  <si>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</si>
  <si>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</si>
  <si>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</si>
  <si>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</si>
  <si>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</si>
  <si>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</si>
  <si>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</si>
  <si>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</si>
  <si>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</si>
  <si>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</si>
  <si>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</si>
  <si>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</si>
  <si>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</si>
  <si>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</si>
  <si>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</si>
  <si>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</si>
  <si>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</si>
  <si>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</si>
  <si>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</si>
  <si>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</si>
  <si>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</si>
  <si>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</si>
  <si>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</si>
  <si>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</si>
  <si>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</si>
  <si>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</si>
  <si>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</si>
  <si>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</si>
  <si>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</si>
  <si>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</si>
  <si>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</si>
  <si>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</si>
  <si>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</si>
  <si>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</si>
  <si>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</si>
  <si>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</si>
  <si>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</si>
  <si>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</si>
  <si>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</si>
  <si>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</si>
  <si>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</si>
  <si>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</si>
  <si>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</si>
  <si>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</si>
  <si>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</si>
  <si>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</si>
  <si>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</si>
  <si>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</si>
  <si>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</si>
  <si>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</si>
  <si>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</si>
  <si>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</si>
  <si>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</si>
  <si>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</si>
  <si>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</si>
  <si>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</si>
  <si>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</si>
  <si>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</si>
  <si>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</si>
  <si>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</si>
  <si>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</si>
  <si>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</si>
  <si>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</si>
  <si>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</si>
  <si>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</si>
  <si>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</si>
  <si>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</si>
  <si>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</si>
  <si>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</si>
  <si>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</si>
  <si>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</si>
  <si>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</si>
  <si>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</si>
  <si>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</si>
  <si>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</si>
  <si>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</si>
  <si>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</si>
  <si>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</si>
  <si>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</si>
  <si>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</si>
  <si>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</si>
  <si>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</si>
  <si>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</si>
  <si>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</si>
  <si>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</si>
  <si>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</si>
  <si>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</si>
  <si>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</si>
  <si>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</si>
  <si>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</si>
  <si>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</si>
  <si>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</si>
  <si>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</si>
  <si>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</si>
  <si>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</si>
  <si>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</si>
  <si>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</si>
  <si>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</si>
  <si>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</si>
  <si>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</si>
  <si>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</si>
  <si>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</si>
  <si>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</si>
  <si>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</si>
  <si>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</si>
  <si>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</si>
  <si>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</si>
  <si>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</si>
  <si>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</si>
  <si>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</si>
  <si>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</si>
  <si>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</si>
  <si>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</si>
  <si>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</si>
  <si>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</si>
  <si>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</si>
  <si>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</si>
  <si>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</si>
  <si>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</si>
  <si>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</si>
  <si>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</si>
  <si>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</si>
  <si>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</si>
  <si>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</si>
  <si>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</si>
  <si>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</si>
  <si>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</si>
  <si>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</si>
  <si>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</si>
  <si>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</si>
  <si>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</si>
  <si>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</si>
  <si>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</si>
  <si>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</si>
  <si>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</si>
  <si>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</si>
  <si>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</si>
  <si>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</si>
  <si>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</si>
  <si>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</si>
  <si>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</si>
  <si>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</si>
  <si>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</si>
  <si>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</si>
  <si>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</si>
  <si>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</si>
  <si>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</si>
  <si>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</si>
  <si>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</si>
  <si>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</si>
  <si>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</si>
  <si>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</si>
  <si>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</si>
  <si>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</si>
  <si>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</si>
  <si>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</si>
  <si>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</si>
  <si>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</si>
  <si>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</si>
  <si>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</si>
  <si>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</si>
  <si>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</si>
  <si>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</si>
  <si>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</si>
  <si>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</si>
  <si>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</si>
  <si>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</si>
  <si>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</si>
  <si>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</si>
  <si>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</si>
  <si>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</si>
  <si>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</si>
  <si>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</si>
  <si>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</si>
  <si>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</si>
  <si>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</si>
  <si>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</si>
  <si>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</si>
  <si>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</si>
  <si>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</si>
  <si>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</si>
  <si>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</si>
  <si>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</si>
  <si>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</si>
  <si>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</si>
  <si>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</si>
  <si>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</si>
  <si>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</si>
  <si>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</si>
  <si>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</si>
  <si>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</si>
  <si>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</si>
  <si>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</si>
  <si>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</si>
  <si>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</si>
  <si>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</si>
  <si>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</si>
  <si>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</si>
  <si>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</si>
  <si>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</si>
  <si>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</si>
  <si>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</si>
  <si>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</si>
  <si>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</si>
  <si>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</si>
  <si>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</si>
  <si>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</si>
  <si>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</si>
  <si>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</si>
  <si>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</si>
  <si>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</si>
  <si>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</si>
  <si>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</si>
  <si>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</si>
  <si>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</si>
  <si>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</si>
  <si>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</si>
  <si>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</si>
  <si>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</si>
  <si>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</si>
  <si>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</si>
  <si>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</si>
  <si>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</si>
  <si>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</si>
  <si>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</si>
  <si>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</si>
  <si>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</si>
  <si>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</si>
  <si>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</si>
  <si>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</si>
  <si>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</si>
  <si>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</si>
  <si>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</si>
  <si>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</si>
  <si>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</si>
  <si>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</si>
  <si>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</si>
  <si>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</si>
  <si>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</si>
  <si>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</si>
  <si>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</si>
  <si>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</si>
  <si>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</si>
  <si>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</si>
  <si>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</si>
  <si>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</si>
  <si>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</si>
  <si>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</si>
  <si>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</si>
  <si>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</si>
  <si>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</si>
  <si>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</si>
  <si>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</si>
  <si>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</si>
  <si>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</si>
  <si>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</si>
  <si>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</si>
  <si>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</si>
  <si>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</si>
  <si>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</si>
  <si>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</si>
  <si>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</si>
  <si>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</si>
  <si>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</si>
  <si>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</si>
  <si>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</si>
  <si>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</si>
  <si>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</si>
  <si>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</si>
  <si>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</si>
  <si>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</si>
  <si>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</si>
  <si>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</si>
  <si>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</si>
  <si>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</si>
  <si>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</si>
  <si>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</si>
  <si>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</si>
  <si>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</si>
  <si>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</si>
  <si>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</si>
  <si>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</si>
  <si>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</si>
  <si>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</si>
  <si>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</si>
  <si>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</si>
  <si>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</si>
  <si>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</si>
  <si>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</si>
  <si>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</si>
  <si>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</si>
  <si>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</si>
  <si>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</si>
  <si>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</si>
  <si>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</si>
  <si>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</si>
  <si>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</si>
  <si>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</si>
  <si>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</si>
  <si>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</si>
  <si>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</si>
  <si>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</si>
  <si>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</si>
  <si>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</si>
  <si>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</si>
  <si>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</si>
  <si>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</si>
  <si>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</si>
  <si>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</si>
  <si>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</si>
  <si>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</si>
  <si>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</si>
  <si>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</si>
  <si>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</si>
  <si>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</si>
  <si>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</si>
  <si>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</si>
  <si>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</si>
  <si>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</si>
  <si>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</si>
  <si>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</si>
  <si>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</si>
  <si>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</si>
  <si>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</si>
  <si>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</si>
  <si>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</si>
  <si>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</si>
  <si>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</si>
  <si>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</si>
  <si>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</si>
  <si>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</si>
  <si>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</si>
  <si>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</si>
  <si>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</si>
  <si>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</si>
  <si>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</si>
  <si>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</si>
  <si>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</si>
  <si>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</si>
  <si>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</si>
  <si>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</si>
  <si>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</si>
  <si>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</si>
  <si>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</si>
  <si>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</si>
  <si>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</si>
  <si>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</si>
  <si>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</si>
  <si>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</si>
  <si>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</si>
  <si>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</si>
  <si>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</si>
  <si>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</si>
  <si>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</si>
  <si>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</si>
  <si>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</si>
  <si>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</si>
  <si>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</si>
  <si>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</si>
  <si>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</si>
  <si>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</si>
  <si>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</si>
  <si>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</si>
  <si>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</si>
  <si>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</si>
  <si>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</si>
  <si>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</si>
  <si>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</si>
  <si>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</si>
  <si>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</si>
  <si>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</si>
  <si>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</si>
  <si>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</si>
  <si>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</si>
  <si>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</si>
  <si>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</si>
  <si>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</si>
  <si>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</si>
  <si>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</si>
  <si>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</si>
  <si>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</si>
  <si>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</si>
  <si>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</si>
  <si>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</si>
  <si>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</si>
  <si>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</si>
  <si>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</si>
  <si>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</si>
  <si>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</si>
  <si>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</si>
  <si>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</si>
  <si>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</si>
  <si>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</si>
  <si>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</si>
  <si>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</si>
  <si>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</si>
  <si>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</si>
  <si>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</si>
  <si>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</si>
  <si>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</si>
  <si>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</si>
  <si>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</si>
  <si>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</si>
  <si>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</si>
  <si>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</si>
  <si>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</si>
  <si>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</si>
  <si>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</si>
  <si>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</si>
  <si>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</si>
  <si>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</si>
  <si>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</si>
  <si>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</si>
  <si>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</si>
  <si>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</si>
  <si>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</si>
  <si>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</si>
  <si>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</si>
  <si>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</si>
  <si>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</si>
  <si>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</si>
  <si>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</si>
  <si>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</si>
  <si>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</si>
  <si>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</si>
  <si>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</si>
  <si>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</si>
  <si>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</si>
  <si>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</si>
  <si>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</si>
  <si>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</si>
  <si>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</si>
  <si>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</si>
  <si>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</si>
  <si>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</si>
  <si>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</si>
  <si>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</si>
  <si>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</si>
  <si>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</si>
  <si>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</si>
  <si>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</si>
  <si>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</si>
  <si>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</si>
  <si>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</si>
  <si>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</si>
  <si>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</si>
  <si>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</si>
  <si>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</si>
  <si>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</si>
  <si>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</si>
  <si>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</si>
  <si>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</si>
  <si>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</si>
  <si>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</si>
  <si>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</si>
  <si>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</si>
  <si>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</si>
  <si>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</si>
  <si>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</si>
  <si>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</si>
  <si>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</si>
  <si>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</si>
  <si>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</si>
  <si>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</si>
  <si>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</si>
  <si>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</si>
  <si>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</si>
  <si>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</si>
  <si>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</si>
  <si>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</si>
  <si>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</si>
  <si>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</si>
  <si>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</si>
  <si>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</si>
  <si>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</si>
  <si>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</si>
  <si>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</si>
  <si>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</si>
  <si>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</si>
  <si>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</si>
  <si>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</si>
  <si>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</si>
  <si>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</si>
  <si>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</si>
  <si>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</si>
  <si>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</si>
  <si>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</si>
  <si>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</si>
  <si>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</si>
  <si>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</si>
  <si>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</si>
  <si>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</si>
  <si>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</si>
  <si>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</si>
  <si>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</si>
  <si>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</si>
  <si>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</si>
  <si>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</si>
  <si>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</si>
  <si>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</si>
  <si>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</si>
  <si>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</si>
  <si>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</si>
  <si>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</si>
  <si>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</si>
  <si>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</si>
  <si>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</si>
  <si>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</si>
  <si>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</si>
  <si>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</si>
  <si>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</si>
  <si>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</si>
  <si>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</si>
  <si>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</si>
  <si>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</si>
  <si>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</si>
  <si>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</si>
  <si>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</si>
  <si>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</si>
  <si>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</si>
  <si>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</si>
  <si>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</si>
  <si>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</si>
  <si>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</si>
  <si>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</si>
  <si>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</si>
  <si>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</si>
  <si>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</si>
  <si>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</si>
  <si>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</si>
  <si>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</si>
  <si>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</si>
  <si>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</si>
  <si>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</si>
  <si>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</si>
  <si>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</si>
  <si>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</si>
  <si>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</si>
  <si>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</si>
  <si>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</si>
  <si>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</si>
  <si>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</si>
  <si>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</si>
  <si>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</si>
  <si>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</si>
  <si>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</si>
  <si>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</si>
  <si>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</si>
  <si>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</si>
  <si>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</si>
  <si>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</si>
  <si>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</si>
  <si>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</si>
  <si>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</si>
  <si>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</si>
  <si>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</si>
  <si>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</si>
  <si>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</si>
  <si>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</si>
  <si>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</si>
  <si>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</si>
  <si>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</si>
  <si>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</si>
  <si>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</si>
  <si>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</si>
  <si>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</si>
  <si>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</si>
  <si>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</si>
  <si>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</si>
  <si>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</si>
  <si>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</si>
  <si>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</si>
  <si>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</si>
  <si>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</si>
  <si>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</si>
  <si>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</si>
  <si>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</si>
  <si>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</si>
  <si>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</si>
  <si>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</si>
  <si>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</si>
  <si>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</si>
  <si>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</si>
  <si>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</si>
  <si>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</si>
  <si>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</si>
  <si>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</si>
  <si>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</si>
  <si>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</si>
  <si>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</si>
  <si>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</si>
  <si>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</si>
  <si>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</si>
  <si>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</si>
  <si>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</si>
  <si>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</si>
  <si>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</si>
  <si>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</si>
  <si>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</si>
  <si>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</si>
  <si>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</si>
  <si>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</si>
  <si>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</si>
  <si>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</si>
  <si>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</si>
  <si>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</si>
  <si>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</si>
  <si>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</si>
  <si>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</si>
  <si>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</si>
  <si>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</si>
  <si>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</si>
  <si>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</si>
  <si>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</si>
  <si>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</si>
  <si>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</si>
  <si>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</si>
  <si>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</si>
  <si>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</si>
  <si>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</si>
  <si>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</si>
  <si>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</si>
  <si>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</si>
  <si>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</si>
  <si>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</si>
  <si>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</si>
  <si>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</si>
  <si>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</si>
  <si>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</si>
  <si>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</si>
  <si>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</si>
  <si>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</si>
  <si>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</si>
  <si>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</si>
  <si>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</si>
  <si>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</si>
  <si>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</si>
  <si>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</si>
  <si>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</si>
  <si>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</si>
  <si>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</si>
  <si>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</si>
  <si>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</si>
  <si>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</si>
  <si>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</si>
  <si>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</si>
  <si>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</si>
  <si>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</si>
  <si>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</si>
  <si>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</si>
  <si>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</si>
  <si>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</si>
  <si>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</si>
  <si>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</si>
  <si>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</si>
  <si>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</si>
  <si>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</si>
  <si>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</si>
  <si>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</si>
  <si>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</si>
  <si>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</si>
  <si>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</si>
  <si>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</si>
  <si>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</si>
  <si>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</si>
  <si>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</si>
  <si>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</si>
  <si>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</si>
  <si>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</si>
  <si>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</si>
  <si>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</si>
  <si>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</si>
  <si>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</si>
  <si>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</si>
  <si>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</si>
  <si>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</si>
  <si>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</si>
  <si>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</si>
  <si>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</si>
  <si>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</si>
  <si>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</si>
  <si>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</si>
  <si>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</si>
  <si>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</si>
  <si>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</si>
  <si>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</si>
  <si>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</si>
  <si>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</si>
  <si>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</si>
  <si>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</si>
  <si>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</si>
  <si>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</si>
  <si>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</si>
  <si>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</si>
  <si>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</si>
  <si>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</si>
  <si>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</si>
  <si>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</si>
  <si>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</si>
  <si>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</si>
  <si>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</si>
  <si>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</si>
  <si>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</si>
  <si>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</si>
  <si>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</si>
  <si>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</si>
  <si>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</si>
  <si>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</si>
  <si>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</si>
  <si>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</si>
  <si>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</si>
  <si>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</si>
  <si>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</si>
  <si>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</si>
  <si>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</si>
  <si>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</si>
  <si>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</si>
  <si>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</si>
  <si>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</si>
  <si>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</si>
  <si>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</si>
  <si>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</si>
  <si>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</si>
  <si>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</si>
  <si>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</si>
  <si>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</si>
  <si>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</si>
  <si>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</si>
  <si>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</si>
  <si>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</si>
  <si>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</si>
  <si>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</si>
  <si>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</si>
  <si>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</si>
  <si>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</si>
  <si>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</si>
  <si>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</si>
  <si>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</si>
  <si>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</si>
  <si>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</si>
  <si>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</si>
  <si>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</si>
  <si>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</si>
  <si>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</si>
  <si>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</si>
  <si>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</si>
  <si>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</si>
  <si>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</si>
  <si>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</si>
  <si>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</si>
  <si>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</si>
  <si>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</si>
  <si>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</si>
  <si>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</si>
  <si>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</si>
  <si>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</si>
  <si>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</si>
  <si>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</si>
  <si>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</si>
  <si>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</si>
  <si>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</si>
  <si>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</si>
  <si>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</si>
  <si>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</si>
  <si>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</si>
  <si>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</si>
  <si>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</si>
  <si>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</si>
  <si>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</si>
  <si>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</si>
  <si>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</si>
  <si>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</si>
  <si>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</si>
  <si>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</si>
  <si>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</si>
  <si>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</si>
  <si>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</si>
  <si>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</si>
  <si>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</si>
  <si>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</si>
  <si>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</si>
  <si>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</si>
  <si>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</si>
  <si>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</si>
  <si>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</si>
  <si>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</si>
  <si>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</si>
  <si>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</si>
  <si>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</si>
  <si>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</si>
  <si>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</si>
  <si>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</si>
  <si>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</si>
  <si>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</si>
  <si>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</si>
  <si>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</si>
  <si>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</si>
  <si>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</si>
  <si>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</si>
  <si>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</si>
  <si>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</si>
  <si>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</si>
  <si>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</si>
  <si>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</si>
  <si>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</si>
  <si>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</si>
  <si>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</si>
  <si>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</si>
  <si>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</si>
  <si>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</si>
  <si>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</si>
  <si>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</si>
  <si>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</si>
  <si>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</si>
  <si>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</si>
  <si>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</si>
  <si>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</si>
  <si>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</si>
  <si>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</si>
  <si>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</si>
  <si>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</si>
  <si>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</si>
  <si>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</si>
  <si>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</si>
  <si>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</si>
  <si>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</si>
  <si>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</si>
  <si>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</si>
  <si>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</si>
  <si>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</si>
  <si>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</si>
  <si>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</si>
  <si>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</si>
  <si>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</si>
  <si>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</si>
  <si>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</si>
  <si>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</si>
  <si>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</si>
  <si>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</si>
  <si>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</si>
  <si>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</si>
  <si>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</si>
  <si>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</si>
  <si>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</si>
  <si>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</si>
  <si>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</si>
  <si>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</si>
  <si>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</si>
  <si>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</si>
  <si>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</si>
  <si>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</si>
  <si>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</si>
  <si>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</si>
  <si>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</si>
  <si>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</si>
  <si>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</si>
  <si>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</si>
  <si>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</si>
  <si>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</si>
  <si>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</si>
  <si>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</si>
  <si>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</si>
  <si>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</si>
  <si>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</si>
  <si>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</si>
  <si>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</si>
  <si>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</si>
  <si>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</si>
  <si>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</si>
  <si>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</si>
  <si>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</si>
  <si>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</si>
  <si>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</si>
  <si>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</si>
  <si>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</si>
  <si>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</si>
  <si>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</si>
  <si>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</si>
  <si>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</si>
  <si>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</si>
  <si>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</si>
  <si>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</si>
  <si>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</si>
  <si>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</si>
  <si>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</si>
  <si>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</si>
  <si>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</si>
  <si>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</si>
  <si>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</si>
  <si>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</si>
  <si>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</si>
  <si>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</si>
  <si>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</si>
  <si>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</si>
  <si>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</si>
  <si>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</si>
  <si>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</si>
  <si>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</si>
  <si>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</si>
  <si>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</si>
  <si>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</si>
  <si>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</si>
  <si>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</si>
  <si>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</si>
  <si>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</si>
  <si>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</si>
  <si>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</si>
  <si>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</si>
  <si>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</si>
  <si>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</si>
  <si>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</si>
  <si>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</si>
  <si>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</si>
  <si>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</si>
  <si>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</si>
  <si>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</si>
  <si>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</si>
  <si>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</si>
  <si>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</si>
  <si>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</si>
  <si>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</si>
  <si>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</si>
  <si>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</si>
  <si>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</si>
  <si>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</si>
  <si>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</si>
  <si>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</si>
  <si>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</si>
  <si>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</si>
  <si>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</si>
  <si>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</si>
  <si>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</si>
  <si>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</si>
  <si>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</si>
  <si>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</si>
  <si>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</si>
  <si>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</si>
  <si>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</si>
  <si>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</si>
  <si>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</si>
  <si>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</si>
  <si>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</si>
  <si>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</si>
  <si>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</si>
  <si>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</si>
  <si>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</si>
  <si>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</si>
  <si>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</si>
  <si>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</si>
  <si>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</si>
  <si>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</si>
  <si>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</si>
  <si>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</si>
  <si>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</si>
  <si>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</si>
  <si>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</si>
  <si>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</si>
  <si>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</si>
  <si>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</si>
  <si>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</si>
  <si>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</si>
  <si>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</si>
  <si>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</si>
  <si>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</si>
  <si>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</si>
  <si>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</si>
  <si>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</si>
  <si>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</si>
  <si>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</si>
  <si>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</si>
  <si>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</si>
  <si>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</si>
  <si>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</si>
  <si>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</si>
  <si>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</si>
  <si>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</si>
  <si>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</si>
  <si>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</si>
  <si>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</si>
  <si>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</si>
  <si>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</si>
  <si>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</si>
  <si>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</si>
  <si>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</si>
  <si>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</si>
  <si>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</si>
  <si>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</si>
  <si>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</si>
  <si>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</si>
  <si>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</si>
  <si>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</si>
  <si>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</si>
  <si>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</si>
  <si>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</si>
  <si>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</si>
  <si>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</si>
  <si>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</si>
  <si>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</si>
  <si>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</si>
  <si>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</si>
  <si>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</si>
  <si>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</si>
  <si>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</si>
  <si>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</si>
  <si>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</si>
  <si>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</si>
  <si>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</si>
  <si>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</si>
  <si>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</si>
  <si>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</si>
  <si>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</si>
  <si>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</si>
  <si>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</si>
  <si>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</si>
  <si>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</si>
  <si>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</si>
  <si>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</si>
  <si>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</si>
  <si>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</si>
  <si>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</si>
  <si>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</si>
  <si>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</si>
  <si>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</si>
  <si>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</si>
  <si>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</si>
  <si>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</si>
  <si>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</si>
  <si>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</si>
  <si>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</si>
  <si>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</si>
  <si>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</si>
  <si>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</si>
  <si>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</si>
  <si>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</si>
  <si>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</si>
  <si>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</si>
  <si>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</si>
  <si>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</si>
  <si>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</si>
  <si>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</si>
  <si>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</si>
  <si>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</si>
  <si>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</si>
  <si>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</si>
  <si>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</si>
  <si>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</si>
  <si>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</si>
  <si>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</si>
  <si>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</si>
  <si>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</si>
  <si>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</si>
  <si>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</si>
  <si>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</si>
  <si>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</si>
  <si>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</si>
  <si>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</si>
  <si>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</si>
  <si>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</si>
  <si>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</si>
  <si>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</si>
  <si>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</si>
  <si>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</si>
  <si>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</si>
  <si>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</si>
  <si>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</si>
  <si>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</si>
  <si>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</si>
  <si>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</si>
  <si>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</si>
  <si>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</si>
  <si>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</si>
  <si>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</si>
  <si>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</si>
  <si>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</si>
  <si>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</si>
  <si>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</si>
  <si>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</si>
  <si>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</si>
  <si>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</si>
  <si>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</si>
  <si>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</si>
  <si>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</si>
  <si>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</si>
  <si>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</si>
  <si>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</si>
  <si>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</si>
  <si>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</si>
  <si>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</si>
  <si>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</si>
  <si>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</si>
  <si>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</si>
  <si>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</si>
  <si>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</si>
  <si>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</si>
  <si>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</si>
  <si>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</si>
  <si>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</si>
  <si>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</si>
  <si>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</si>
  <si>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</si>
  <si>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</si>
  <si>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</si>
  <si>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</si>
  <si>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</si>
  <si>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</si>
  <si>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</si>
  <si>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</si>
  <si>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</si>
  <si>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</si>
  <si>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</si>
  <si>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</si>
  <si>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</si>
  <si>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</si>
  <si>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</si>
  <si>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</si>
  <si>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</si>
  <si>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</si>
  <si>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</si>
  <si>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</si>
  <si>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</si>
  <si>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</si>
  <si>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</si>
  <si>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</si>
  <si>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</si>
  <si>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</si>
  <si>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</si>
  <si>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</si>
  <si>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</si>
  <si>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</si>
  <si>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</si>
  <si>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</si>
  <si>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</si>
  <si>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</si>
  <si>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</si>
  <si>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</si>
  <si>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</si>
  <si>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</si>
  <si>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</si>
  <si>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</si>
  <si>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</si>
  <si>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</si>
  <si>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</si>
  <si>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</si>
  <si>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</si>
  <si>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</si>
  <si>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</si>
  <si>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</si>
  <si>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</si>
  <si>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</si>
  <si>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</si>
  <si>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</si>
  <si>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</si>
  <si>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</si>
  <si>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</si>
  <si>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</si>
  <si>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</si>
  <si>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</si>
  <si>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</si>
  <si>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</si>
  <si>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</si>
  <si>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</si>
  <si>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</si>
  <si>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</si>
  <si>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</si>
  <si>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</si>
  <si>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</si>
  <si>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</si>
  <si>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</si>
  <si>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</si>
  <si>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</si>
  <si>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</si>
  <si>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</si>
  <si>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</si>
  <si>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</si>
  <si>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</si>
  <si>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</si>
  <si>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</si>
  <si>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</si>
  <si>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</si>
  <si>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</si>
  <si>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</si>
  <si>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</si>
  <si>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</si>
  <si>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</si>
  <si>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</si>
  <si>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</si>
  <si>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</si>
  <si>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</si>
  <si>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</si>
  <si>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</si>
  <si>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</si>
  <si>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</si>
  <si>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</si>
  <si>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</si>
  <si>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</si>
  <si>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</si>
  <si>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</si>
  <si>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</si>
  <si>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</si>
  <si>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</si>
  <si>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</si>
  <si>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</si>
  <si>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</si>
  <si>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</si>
  <si>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</si>
  <si>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</si>
  <si>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</si>
  <si>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</si>
  <si>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</si>
  <si>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</si>
  <si>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</si>
  <si>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</si>
  <si>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</si>
  <si>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</si>
  <si>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</si>
  <si>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</si>
  <si>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</si>
  <si>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</si>
  <si>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</si>
  <si>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</si>
  <si>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</si>
  <si>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</si>
  <si>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</si>
  <si>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</si>
  <si>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</si>
  <si>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</si>
  <si>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</si>
  <si>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</si>
  <si>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</si>
  <si>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</si>
  <si>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</si>
  <si>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</si>
  <si>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</si>
  <si>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</si>
  <si>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</si>
  <si>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</si>
  <si>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</si>
  <si>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</si>
  <si>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</si>
  <si>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</si>
  <si>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</si>
  <si>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</si>
  <si>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</si>
  <si>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</si>
  <si>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</si>
  <si>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</si>
  <si>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</si>
  <si>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</si>
  <si>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</si>
  <si>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</si>
  <si>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</si>
  <si>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</si>
  <si>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</si>
  <si>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</si>
  <si>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</si>
  <si>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</si>
  <si>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</si>
  <si>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</si>
  <si>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</si>
  <si>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</si>
  <si>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</si>
  <si>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</si>
  <si>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</si>
  <si>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</si>
  <si>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</si>
  <si>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</si>
  <si>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</si>
  <si>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</si>
  <si>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</si>
  <si>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</si>
  <si>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</si>
  <si>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</si>
  <si>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</si>
  <si>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</si>
  <si>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</si>
  <si>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</si>
  <si>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</si>
  <si>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</si>
  <si>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</si>
  <si>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</si>
  <si>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</si>
  <si>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</si>
  <si>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</si>
  <si>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</si>
  <si>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</si>
  <si>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</si>
  <si>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</si>
  <si>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</si>
  <si>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</si>
  <si>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</si>
  <si>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</si>
  <si>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</si>
  <si>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</si>
  <si>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</si>
  <si>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</si>
  <si>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</si>
  <si>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</si>
  <si>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</si>
  <si>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</si>
  <si>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</si>
  <si>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</si>
  <si>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</si>
  <si>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</si>
  <si>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</si>
  <si>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</si>
  <si>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</si>
  <si>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</si>
  <si>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</si>
  <si>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</si>
  <si>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</si>
  <si>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</si>
  <si>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</si>
  <si>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</si>
  <si>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</si>
  <si>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</si>
  <si>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</si>
  <si>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</si>
  <si>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</si>
  <si>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</si>
  <si>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</si>
  <si>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</si>
  <si>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</si>
  <si>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</si>
  <si>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</si>
  <si>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</si>
  <si>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</si>
  <si>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</si>
  <si>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</si>
  <si>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</si>
  <si>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</si>
  <si>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</si>
  <si>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</si>
  <si>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</si>
  <si>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</si>
  <si>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</si>
  <si>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</si>
  <si>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</si>
  <si>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</si>
  <si>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</si>
  <si>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</si>
  <si>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</si>
  <si>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</si>
  <si>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</si>
  <si>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</si>
  <si>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</si>
  <si>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</si>
  <si>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</si>
  <si>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</si>
  <si>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</si>
  <si>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</si>
  <si>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</si>
  <si>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</si>
  <si>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</si>
  <si>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</si>
  <si>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</si>
  <si>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</si>
  <si>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</si>
  <si>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</si>
  <si>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</si>
  <si>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</si>
  <si>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</si>
  <si>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</si>
  <si>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</si>
  <si>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</si>
  <si>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</si>
  <si>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</si>
  <si>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</si>
  <si>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</si>
  <si>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</si>
  <si>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</si>
  <si>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</si>
  <si>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</si>
  <si>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</si>
  <si>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</si>
  <si>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</si>
  <si>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</si>
  <si>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</si>
  <si>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</si>
  <si>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</si>
  <si>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</si>
  <si>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</si>
  <si>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</si>
  <si>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</si>
  <si>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</si>
  <si>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</si>
  <si>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</si>
  <si>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</si>
  <si>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</si>
  <si>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</si>
  <si>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</si>
  <si>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</si>
  <si>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</si>
  <si>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</si>
  <si>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</si>
  <si>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</si>
  <si>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</si>
  <si>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</si>
  <si>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</si>
  <si>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</si>
  <si>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</si>
  <si>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</si>
  <si>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</si>
  <si>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</si>
  <si>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</si>
  <si>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</si>
  <si>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</si>
  <si>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</si>
  <si>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</si>
  <si>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</si>
  <si>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</si>
  <si>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</si>
  <si>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</si>
  <si>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</si>
  <si>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</si>
  <si>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</si>
  <si>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</si>
  <si>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</si>
  <si>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</si>
  <si>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</si>
  <si>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</si>
  <si>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</si>
  <si>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</si>
  <si>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</si>
  <si>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</si>
  <si>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</si>
  <si>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</si>
  <si>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</si>
  <si>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</si>
  <si>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</si>
  <si>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</si>
  <si>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</si>
  <si>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</si>
  <si>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</si>
  <si>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</si>
  <si>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</si>
  <si>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</si>
  <si>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</si>
  <si>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</si>
  <si>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</si>
  <si>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</si>
  <si>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</si>
  <si>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</si>
  <si>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</si>
  <si>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</si>
  <si>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</si>
  <si>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</si>
  <si>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</si>
  <si>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</si>
  <si>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</si>
  <si>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</si>
  <si>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</si>
  <si>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</si>
  <si>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</si>
  <si>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</si>
  <si>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</si>
  <si>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</si>
  <si>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</si>
  <si>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</si>
  <si>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</si>
  <si>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</si>
  <si>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</si>
  <si>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</si>
  <si>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</si>
  <si>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</si>
  <si>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</si>
  <si>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</si>
  <si>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</si>
  <si>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</si>
  <si>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</si>
  <si>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</si>
  <si>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</si>
  <si>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</si>
  <si>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</si>
  <si>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</si>
  <si>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</si>
  <si>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</si>
  <si>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</si>
  <si>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</si>
  <si>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</si>
  <si>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</si>
  <si>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</si>
  <si>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</si>
  <si>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</si>
  <si>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</si>
  <si>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</si>
  <si>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</si>
  <si>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</si>
  <si>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</si>
  <si>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</si>
  <si>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</si>
  <si>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</si>
  <si>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</si>
  <si>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</si>
  <si>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</si>
  <si>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</si>
  <si>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</si>
  <si>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</si>
  <si>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</si>
  <si>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</si>
  <si>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</si>
  <si>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</si>
  <si>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</si>
  <si>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</si>
  <si>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</si>
  <si>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</si>
  <si>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</si>
  <si>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</si>
  <si>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</si>
  <si>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</si>
  <si>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</si>
  <si>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</si>
  <si>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</si>
  <si>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</si>
  <si>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</si>
  <si>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</si>
  <si>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</si>
  <si>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</si>
  <si>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</si>
  <si>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</si>
  <si>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</si>
  <si>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</si>
  <si>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</si>
  <si>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</si>
  <si>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</si>
  <si>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</si>
  <si>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</si>
  <si>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</si>
  <si>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</si>
  <si>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</si>
  <si>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</si>
  <si>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</si>
  <si>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</si>
  <si>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</si>
  <si>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</si>
  <si>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</si>
  <si>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</si>
  <si>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</si>
  <si>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</si>
  <si>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</si>
  <si>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</si>
  <si>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</si>
  <si>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</si>
  <si>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</si>
  <si>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</si>
  <si>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</si>
  <si>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</si>
  <si>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</si>
  <si>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</si>
  <si>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</si>
  <si>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</si>
  <si>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</si>
  <si>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</si>
  <si>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</si>
  <si>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</si>
  <si>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</si>
  <si>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</si>
  <si>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</si>
  <si>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</si>
  <si>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</si>
  <si>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</si>
  <si>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</si>
  <si>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</si>
  <si>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</si>
  <si>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</si>
  <si>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</si>
  <si>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</si>
  <si>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</si>
  <si>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</si>
  <si>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</si>
  <si>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</si>
  <si>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</si>
  <si>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</si>
  <si>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</si>
  <si>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</si>
  <si>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</si>
  <si>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</si>
  <si>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</si>
  <si>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</si>
  <si>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</si>
  <si>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</si>
  <si>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</si>
  <si>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</si>
  <si>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</si>
  <si>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</si>
  <si>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</si>
  <si>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</si>
  <si>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</si>
  <si>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</si>
  <si>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</si>
  <si>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</si>
  <si>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</si>
  <si>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</si>
  <si>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</si>
  <si>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</si>
  <si>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</si>
  <si>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</si>
  <si>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</si>
  <si>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</si>
  <si>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</si>
  <si>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</si>
  <si>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</si>
  <si>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</si>
  <si>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</si>
  <si>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</si>
  <si>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</si>
  <si>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</si>
  <si>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</si>
  <si>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</si>
  <si>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</si>
  <si>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</si>
  <si>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</si>
  <si>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</si>
  <si>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</si>
  <si>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</si>
  <si>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</si>
  <si>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</si>
  <si>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</si>
  <si>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</si>
  <si>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</si>
  <si>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</si>
  <si>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</si>
  <si>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</si>
  <si>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</si>
  <si>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</si>
  <si>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</si>
  <si>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</si>
  <si>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</si>
  <si>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</si>
  <si>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</si>
  <si>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</si>
  <si>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</si>
  <si>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</si>
  <si>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</si>
  <si>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</si>
  <si>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</si>
  <si>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</si>
  <si>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</si>
  <si>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</si>
  <si>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</si>
  <si>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</si>
  <si>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</si>
  <si>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</si>
  <si>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</si>
  <si>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</si>
  <si>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</si>
  <si>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</si>
  <si>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</si>
  <si>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</si>
  <si>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</si>
  <si>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</si>
  <si>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</si>
  <si>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</si>
  <si>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</si>
  <si>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</si>
  <si>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</si>
  <si>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</si>
  <si>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</si>
  <si>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</si>
  <si>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</si>
  <si>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</si>
  <si>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</si>
  <si>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</si>
  <si>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</si>
  <si>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</si>
  <si>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</si>
  <si>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</si>
  <si>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</si>
  <si>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</si>
  <si>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</si>
  <si>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</si>
  <si>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</si>
  <si>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</si>
  <si>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</si>
  <si>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</si>
  <si>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</si>
  <si>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</si>
  <si>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</si>
  <si>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</si>
  <si>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</si>
  <si>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</si>
  <si>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</si>
  <si>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</si>
  <si>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</si>
  <si>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</si>
  <si>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</si>
  <si>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</si>
  <si>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</si>
  <si>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</si>
  <si>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</si>
  <si>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</si>
  <si>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</si>
  <si>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</si>
  <si>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</si>
  <si>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</si>
  <si>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</si>
  <si>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</si>
  <si>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</si>
  <si>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</si>
  <si>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</si>
  <si>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</si>
  <si>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</si>
  <si>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</si>
  <si>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</si>
  <si>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</si>
  <si>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</si>
  <si>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</si>
  <si>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</si>
  <si>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</si>
  <si>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</si>
  <si>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</si>
  <si>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</si>
  <si>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</si>
  <si>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</si>
  <si>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</si>
  <si>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</si>
  <si>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</si>
  <si>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</si>
  <si>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</si>
  <si>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</si>
  <si>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</si>
  <si>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</si>
  <si>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</si>
  <si>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</si>
  <si>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</si>
  <si>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</si>
  <si>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</si>
  <si>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</si>
  <si>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</si>
  <si>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</si>
  <si>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</si>
  <si>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</si>
  <si>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</si>
  <si>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</si>
  <si>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</si>
  <si>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</si>
  <si>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</si>
  <si>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</si>
  <si>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</si>
  <si>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</si>
  <si>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</si>
  <si>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</si>
  <si>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</si>
  <si>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</si>
  <si>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</si>
  <si>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</si>
  <si>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</si>
  <si>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</si>
  <si>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</si>
  <si>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</si>
  <si>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</si>
  <si>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</si>
  <si>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</si>
  <si>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</si>
  <si>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</si>
  <si>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</si>
  <si>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</si>
  <si>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</si>
  <si>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</si>
  <si>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</si>
  <si>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</si>
  <si>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</si>
  <si>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</si>
  <si>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</si>
  <si>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</si>
  <si>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</si>
  <si>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</si>
  <si>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</si>
  <si>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</si>
  <si>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</si>
  <si>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</si>
  <si>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</si>
  <si>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</si>
  <si>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</si>
  <si>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</si>
  <si>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</si>
  <si>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</si>
  <si>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</si>
  <si>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</si>
  <si>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</si>
  <si>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</si>
  <si>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</si>
  <si>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</si>
  <si>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</si>
  <si>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</si>
  <si>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</si>
  <si>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</si>
  <si>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</si>
  <si>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</si>
  <si>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</si>
  <si>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</si>
  <si>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</si>
  <si>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</si>
  <si>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</si>
  <si>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</si>
  <si>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</si>
  <si>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</si>
  <si>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</si>
  <si>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</si>
  <si>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</si>
  <si>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</si>
  <si>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</si>
  <si>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</si>
  <si>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</si>
  <si>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</si>
  <si>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</si>
  <si>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</si>
  <si>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</si>
  <si>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</si>
  <si>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</si>
  <si>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</si>
  <si>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</si>
  <si>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</si>
  <si>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</si>
  <si>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</si>
  <si>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</si>
  <si>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</si>
  <si>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</si>
  <si>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</si>
  <si>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</si>
  <si>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</si>
  <si>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</si>
  <si>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</si>
  <si>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</si>
  <si>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</si>
  <si>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</si>
  <si>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</si>
  <si>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</si>
  <si>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</si>
  <si>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</si>
  <si>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</si>
  <si>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</si>
  <si>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</si>
  <si>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</si>
  <si>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</si>
  <si>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</si>
  <si>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</si>
  <si>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</si>
  <si>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</si>
  <si>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</si>
  <si>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</si>
  <si>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</si>
  <si>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</si>
  <si>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</si>
  <si>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</si>
  <si>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</si>
  <si>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</si>
  <si>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</si>
  <si>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</si>
  <si>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</si>
  <si>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</si>
  <si>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</si>
  <si>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</si>
  <si>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</si>
  <si>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</si>
  <si>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</si>
  <si>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</si>
  <si>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</si>
  <si>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</si>
  <si>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</si>
  <si>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</si>
  <si>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</si>
  <si>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</si>
  <si>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</si>
  <si>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</si>
  <si>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</si>
  <si>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</si>
  <si>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</si>
  <si>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</si>
  <si>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</si>
  <si>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</si>
  <si>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</si>
  <si>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</si>
  <si>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</si>
  <si>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</si>
  <si>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</si>
  <si>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</si>
  <si>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</si>
  <si>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</si>
  <si>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</si>
  <si>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</si>
  <si>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</si>
  <si>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</si>
  <si>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</si>
  <si>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</si>
  <si>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</si>
  <si>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</si>
  <si>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</si>
  <si>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</si>
  <si>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</si>
  <si>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</si>
  <si>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</si>
  <si>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</si>
  <si>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</si>
  <si>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</si>
  <si>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</si>
  <si>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</si>
  <si>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</si>
  <si>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</si>
  <si>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</si>
  <si>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</si>
  <si>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</si>
  <si>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</si>
  <si>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</si>
  <si>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</si>
  <si>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</si>
  <si>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</si>
  <si>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</si>
  <si>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</si>
  <si>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</si>
  <si>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</si>
  <si>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</si>
  <si>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</si>
  <si>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</si>
  <si>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</si>
  <si>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</si>
  <si>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</si>
  <si>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</si>
  <si>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</si>
  <si>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</si>
  <si>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</si>
  <si>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</si>
  <si>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</si>
  <si>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</si>
  <si>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</si>
  <si>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</si>
  <si>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</si>
  <si>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</si>
  <si>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</si>
  <si>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</si>
  <si>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</si>
  <si>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</si>
  <si>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</si>
  <si>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</si>
  <si>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</si>
  <si>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</si>
  <si>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</si>
  <si>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</si>
  <si>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</si>
  <si>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</si>
  <si>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</si>
  <si>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</si>
  <si>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</si>
  <si>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</si>
  <si>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</si>
  <si>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</si>
  <si>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</si>
  <si>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</si>
  <si>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</si>
  <si>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</si>
  <si>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</si>
  <si>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</si>
  <si>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</si>
  <si>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</si>
  <si>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</si>
  <si>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</si>
  <si>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</si>
  <si>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</si>
  <si>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</si>
  <si>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</si>
  <si>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</si>
  <si>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</si>
  <si>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</si>
  <si>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</si>
  <si>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</si>
  <si>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</si>
  <si>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</si>
  <si>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</si>
  <si>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</si>
  <si>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</si>
  <si>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</si>
  <si>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</si>
  <si>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</si>
  <si>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</si>
  <si>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</si>
  <si>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</si>
  <si>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</si>
  <si>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</si>
  <si>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</si>
  <si>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</si>
  <si>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</si>
  <si>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</si>
  <si>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</si>
  <si>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</si>
  <si>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</si>
  <si>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</si>
  <si>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</si>
  <si>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</si>
  <si>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</si>
  <si>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</si>
  <si>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</si>
  <si>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</si>
  <si>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</si>
  <si>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</si>
  <si>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</si>
  <si>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</si>
  <si>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</si>
  <si>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</si>
  <si>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</si>
  <si>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</si>
  <si>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</si>
  <si>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</si>
  <si>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</si>
  <si>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</si>
  <si>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</si>
  <si>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</si>
  <si>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</si>
  <si>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</si>
  <si>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</si>
  <si>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</si>
  <si>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</si>
  <si>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</si>
  <si>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</si>
  <si>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</si>
  <si>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</si>
  <si>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</si>
  <si>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</si>
  <si>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</si>
  <si>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</si>
  <si>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</si>
  <si>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</si>
  <si>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</si>
  <si>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</si>
  <si>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</si>
  <si>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</si>
  <si>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</si>
  <si>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</si>
  <si>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</si>
  <si>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</si>
  <si>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</si>
  <si>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</si>
  <si>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</si>
  <si>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</si>
  <si>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</si>
  <si>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</si>
  <si>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</si>
  <si>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</si>
  <si>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</si>
  <si>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</si>
  <si>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</si>
  <si>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</si>
  <si>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</si>
  <si>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</si>
  <si>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</si>
  <si>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</si>
  <si>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</si>
  <si>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</si>
  <si>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</si>
  <si>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</si>
  <si>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</si>
  <si>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</si>
  <si>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</si>
  <si>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</si>
  <si>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</si>
  <si>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</si>
  <si>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</si>
  <si>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</si>
  <si>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</si>
  <si>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</si>
  <si>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</si>
  <si>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</si>
  <si>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</si>
  <si>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</si>
  <si>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</si>
  <si>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</si>
  <si>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</si>
  <si>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</si>
  <si>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</si>
  <si>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</si>
  <si>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</si>
  <si>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</si>
  <si>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</si>
  <si>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</si>
  <si>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</si>
  <si>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</si>
  <si>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</si>
  <si>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</si>
  <si>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</si>
  <si>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</si>
  <si>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</si>
  <si>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</si>
  <si>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</si>
  <si>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</si>
  <si>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</si>
  <si>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</si>
  <si>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</si>
  <si>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</si>
  <si>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</si>
  <si>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</si>
  <si>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</si>
  <si>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</si>
  <si>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</si>
  <si>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</si>
  <si>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</si>
  <si>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</si>
  <si>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</si>
  <si>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</si>
  <si>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</si>
  <si>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</si>
  <si>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</si>
  <si>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</si>
  <si>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</si>
  <si>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</si>
  <si>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</si>
  <si>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</si>
  <si>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</si>
  <si>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</si>
  <si>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</si>
  <si>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</si>
  <si>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</si>
  <si>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</si>
  <si>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</si>
  <si>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</si>
  <si>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</si>
  <si>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</si>
  <si>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</si>
  <si>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</si>
  <si>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</si>
  <si>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</si>
  <si>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</si>
  <si>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</si>
  <si>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</si>
  <si>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</si>
  <si>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</si>
  <si>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</si>
  <si>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</si>
  <si>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</si>
  <si>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</si>
  <si>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</si>
  <si>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</si>
  <si>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</si>
  <si>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</si>
  <si>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</si>
  <si>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</si>
  <si>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</si>
  <si>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</si>
  <si>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</si>
  <si>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</si>
  <si>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</si>
  <si>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</si>
  <si>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</si>
  <si>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</si>
  <si>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</si>
  <si>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</si>
  <si>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</si>
  <si>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</si>
  <si>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</si>
  <si>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</si>
  <si>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</si>
  <si>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</si>
  <si>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</si>
  <si>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</si>
  <si>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</si>
  <si>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</si>
  <si>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</si>
  <si>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</si>
  <si>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</si>
  <si>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</si>
  <si>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</si>
  <si>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</si>
  <si>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</si>
  <si>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</si>
  <si>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</si>
  <si>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</si>
  <si>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</si>
  <si>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</si>
  <si>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</si>
  <si>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</si>
  <si>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</si>
  <si>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</si>
  <si>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</si>
  <si>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</si>
  <si>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</si>
  <si>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</si>
  <si>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</si>
  <si>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</si>
  <si>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</si>
  <si>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</si>
  <si>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</si>
  <si>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</si>
  <si>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</si>
  <si>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</si>
  <si>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</si>
  <si>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</si>
  <si>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</si>
  <si>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</si>
  <si>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</si>
  <si>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</si>
  <si>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</si>
  <si>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</si>
  <si>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</si>
  <si>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</si>
  <si>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</si>
  <si>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</si>
  <si>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</si>
  <si>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</si>
  <si>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</si>
  <si>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</si>
  <si>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</si>
  <si>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</si>
  <si>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</si>
  <si>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</si>
  <si>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</si>
  <si>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</si>
  <si>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</si>
  <si>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</si>
  <si>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</si>
  <si>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</si>
  <si>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</si>
  <si>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</si>
  <si>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</si>
  <si>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</si>
  <si>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</si>
  <si>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</si>
  <si>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</si>
  <si>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</si>
  <si>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</si>
  <si>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</si>
  <si>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</si>
  <si>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</si>
  <si>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</si>
  <si>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</si>
  <si>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</si>
  <si>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</si>
  <si>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</si>
  <si>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</si>
  <si>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</si>
  <si>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</si>
  <si>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</si>
  <si>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</si>
  <si>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</si>
  <si>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</si>
  <si>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</si>
  <si>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</si>
  <si>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</si>
  <si>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</si>
  <si>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</si>
  <si>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</si>
  <si>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</si>
  <si>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</si>
  <si>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</si>
  <si>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</si>
  <si>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</si>
  <si>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</si>
  <si>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</si>
  <si>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</si>
  <si>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</si>
  <si>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</si>
  <si>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</si>
  <si>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</si>
  <si>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</si>
  <si>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</si>
  <si>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</si>
  <si>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</si>
  <si>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</si>
  <si>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</si>
  <si>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</si>
  <si>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</si>
  <si>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</si>
  <si>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</si>
  <si>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</si>
  <si>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</si>
  <si>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</si>
  <si>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</si>
  <si>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</si>
  <si>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</si>
  <si>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</si>
  <si>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</si>
  <si>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</si>
  <si>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</si>
  <si>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</si>
  <si>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</si>
  <si>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</si>
  <si>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</si>
  <si>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</si>
  <si>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</si>
  <si>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</si>
  <si>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</si>
  <si>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</si>
  <si>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</si>
  <si>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</si>
  <si>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</si>
  <si>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</si>
  <si>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</si>
  <si>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</si>
  <si>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</si>
  <si>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</si>
  <si>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</si>
  <si>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</si>
  <si>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</si>
  <si>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</si>
  <si>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</si>
  <si>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</si>
  <si>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</si>
  <si>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</si>
  <si>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</si>
  <si>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</si>
  <si>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</si>
  <si>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</si>
  <si>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</si>
  <si>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</si>
  <si>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</si>
  <si>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</si>
  <si>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</si>
  <si>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</si>
  <si>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</si>
  <si>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</si>
  <si>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</si>
  <si>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</si>
  <si>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</si>
  <si>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</si>
  <si>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</si>
  <si>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</si>
  <si>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</si>
  <si>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</si>
  <si>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</si>
  <si>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</si>
  <si>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</si>
  <si>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</si>
  <si>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</si>
  <si>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</si>
  <si>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</si>
  <si>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</si>
  <si>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</si>
  <si>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</si>
  <si>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</si>
  <si>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</si>
  <si>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</si>
  <si>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</si>
  <si>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</si>
  <si>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</si>
  <si>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</si>
  <si>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</si>
  <si>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</si>
  <si>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</si>
  <si>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</si>
  <si>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</si>
  <si>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</si>
  <si>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</si>
  <si>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</si>
  <si>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</si>
  <si>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</si>
  <si>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</si>
  <si>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</si>
  <si>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</si>
  <si>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</si>
  <si>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</si>
  <si>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</si>
  <si>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</si>
  <si>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</si>
  <si>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</si>
  <si>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</si>
  <si>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</si>
  <si>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</si>
  <si>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</si>
  <si>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</si>
  <si>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</si>
  <si>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</si>
  <si>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</si>
  <si>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</si>
  <si>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</si>
  <si>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</si>
  <si>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</si>
  <si>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</si>
  <si>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</si>
  <si>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</si>
  <si>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</si>
  <si>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</si>
  <si>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</si>
  <si>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</si>
  <si>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</si>
  <si>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</si>
  <si>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</si>
  <si>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</si>
  <si>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</si>
  <si>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</si>
  <si>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</si>
  <si>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</si>
  <si>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</si>
  <si>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</si>
  <si>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</si>
  <si>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</si>
  <si>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</si>
  <si>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</si>
  <si>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</si>
  <si>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</si>
  <si>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</si>
  <si>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</si>
  <si>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</si>
  <si>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</si>
  <si>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</si>
  <si>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</si>
  <si>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</si>
  <si>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</si>
  <si>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</si>
  <si>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</si>
  <si>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</si>
  <si>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</si>
  <si>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</si>
  <si>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</si>
  <si>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</si>
  <si>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</si>
  <si>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</si>
  <si>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</si>
  <si>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</si>
  <si>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</si>
  <si>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</si>
  <si>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</si>
  <si>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</si>
  <si>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</si>
  <si>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</si>
  <si>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</si>
  <si>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</si>
  <si>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</si>
  <si>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</si>
  <si>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</si>
  <si>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</si>
  <si>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</si>
  <si>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</si>
  <si>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</si>
  <si>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</si>
  <si>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</si>
  <si>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</si>
  <si>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</si>
  <si>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</si>
  <si>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</si>
  <si>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</si>
  <si>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</si>
  <si>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</si>
  <si>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</si>
  <si>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</si>
  <si>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</si>
  <si>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</si>
  <si>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</si>
  <si>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</si>
  <si>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</si>
  <si>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</si>
  <si>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</si>
  <si>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</si>
  <si>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</si>
  <si>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</si>
  <si>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</si>
  <si>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</si>
  <si>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</si>
  <si>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</si>
  <si>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</si>
  <si>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</si>
  <si>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</si>
  <si>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</si>
  <si>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</si>
  <si>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</si>
  <si>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</si>
  <si>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</si>
  <si>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</si>
  <si>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</si>
  <si>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</si>
  <si>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</si>
  <si>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</si>
  <si>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</si>
  <si>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</si>
  <si>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</si>
  <si>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</si>
  <si>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</si>
  <si>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</si>
  <si>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</si>
  <si>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</si>
  <si>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</si>
  <si>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</si>
  <si>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</si>
  <si>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</si>
  <si>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</si>
  <si>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</si>
  <si>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</si>
  <si>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</si>
  <si>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</si>
  <si>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</si>
  <si>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</si>
  <si>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</si>
  <si>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</si>
  <si>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</si>
  <si>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</si>
  <si>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</si>
  <si>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</si>
  <si>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</si>
  <si>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</si>
  <si>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</si>
  <si>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</si>
  <si>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</si>
  <si>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</si>
  <si>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</si>
  <si>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</si>
  <si>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</si>
  <si>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</si>
  <si>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</si>
  <si>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</si>
  <si>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</si>
  <si>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</si>
  <si>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</si>
  <si>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</si>
  <si>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</si>
  <si>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</si>
  <si>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</si>
  <si>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</si>
  <si>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</si>
  <si>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</si>
  <si>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</si>
  <si>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</si>
  <si>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</si>
  <si>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</si>
  <si>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</si>
  <si>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</si>
  <si>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</si>
  <si>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</si>
  <si>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</si>
  <si>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</si>
  <si>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</si>
  <si>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</si>
  <si>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</si>
  <si>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</si>
  <si>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</si>
  <si>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</si>
  <si>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</si>
  <si>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</si>
  <si>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</si>
  <si>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</si>
  <si>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</si>
  <si>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</si>
  <si>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</si>
  <si>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</si>
  <si>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</si>
  <si>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</si>
  <si>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</si>
  <si>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</si>
  <si>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</si>
  <si>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</si>
  <si>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</si>
  <si>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</si>
  <si>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</si>
  <si>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</si>
  <si>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</si>
  <si>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</si>
  <si>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</si>
  <si>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</si>
  <si>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</si>
  <si>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</si>
  <si>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</si>
  <si>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</si>
  <si>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</si>
  <si>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</si>
  <si>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</si>
  <si>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</si>
  <si>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</si>
  <si>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</si>
  <si>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</si>
  <si>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</si>
  <si>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</si>
  <si>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</si>
  <si>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</si>
  <si>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</si>
  <si>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</si>
  <si>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</si>
  <si>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</si>
  <si>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</si>
  <si>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</si>
  <si>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</si>
  <si>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</si>
  <si>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</si>
  <si>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</si>
  <si>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</si>
  <si>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</si>
  <si>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</si>
  <si>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</si>
  <si>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</si>
  <si>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</si>
  <si>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</si>
  <si>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</si>
  <si>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</si>
  <si>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</si>
  <si>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</si>
  <si>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</si>
  <si>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</si>
  <si>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</si>
  <si>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</si>
  <si>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</si>
  <si>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</si>
  <si>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</si>
  <si>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</si>
  <si>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</si>
  <si>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</si>
  <si>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</si>
  <si>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</si>
  <si>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</si>
  <si>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</si>
  <si>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</si>
  <si>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</si>
  <si>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</si>
  <si>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</si>
  <si>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</si>
  <si>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</si>
  <si>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</si>
  <si>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</si>
  <si>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</si>
  <si>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</si>
  <si>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</si>
  <si>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</si>
  <si>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</si>
  <si>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</si>
  <si>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</si>
  <si>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</si>
  <si>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</si>
  <si>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</si>
  <si>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</si>
  <si>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</si>
  <si>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</si>
  <si>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</si>
  <si>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</si>
  <si>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</si>
  <si>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</si>
  <si>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</si>
  <si>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</si>
  <si>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</si>
  <si>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</si>
  <si>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</si>
  <si>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</si>
  <si>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</si>
  <si>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</si>
  <si>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</si>
  <si>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</si>
  <si>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</si>
  <si>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</si>
  <si>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</si>
  <si>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</si>
  <si>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</si>
  <si>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</si>
  <si>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</si>
  <si>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</si>
  <si>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</si>
  <si>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</si>
  <si>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</si>
  <si>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</si>
  <si>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</si>
  <si>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</si>
  <si>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</si>
  <si>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</si>
  <si>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</si>
  <si>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</si>
  <si>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</si>
  <si>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</si>
  <si>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</si>
  <si>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</si>
  <si>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</si>
  <si>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</si>
  <si>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</si>
  <si>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</si>
  <si>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</si>
  <si>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</si>
  <si>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</si>
  <si>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</si>
  <si>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</si>
  <si>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</si>
  <si>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</si>
  <si>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</si>
  <si>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</si>
  <si>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</si>
  <si>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</si>
  <si>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</si>
  <si>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</si>
  <si>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</si>
  <si>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</si>
  <si>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</si>
  <si>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</si>
  <si>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</si>
  <si>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</si>
  <si>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</si>
  <si>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</si>
  <si>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</si>
  <si>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</si>
  <si>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</si>
  <si>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</si>
  <si>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</si>
  <si>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</si>
  <si>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</si>
  <si>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</si>
  <si>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</si>
  <si>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</si>
  <si>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</si>
  <si>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</si>
  <si>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</si>
  <si>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</si>
  <si>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</si>
  <si>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</si>
  <si>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</si>
  <si>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</si>
  <si>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</si>
  <si>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</si>
  <si>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</si>
  <si>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</si>
  <si>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</si>
  <si>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</si>
  <si>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</si>
  <si>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</si>
  <si>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</si>
  <si>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</si>
  <si>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</si>
  <si>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</si>
  <si>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</si>
  <si>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</si>
  <si>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</si>
  <si>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</si>
  <si>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</si>
  <si>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</si>
  <si>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</si>
  <si>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</si>
  <si>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</si>
  <si>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</si>
  <si>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</si>
  <si>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</si>
  <si>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</si>
  <si>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</si>
  <si>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</si>
  <si>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</si>
  <si>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</si>
  <si>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</si>
  <si>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</si>
  <si>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</si>
  <si>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</si>
  <si>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</si>
  <si>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</si>
  <si>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</si>
  <si>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</si>
  <si>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</si>
  <si>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</si>
  <si>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</si>
  <si>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</si>
  <si>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</si>
  <si>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</si>
  <si>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</si>
  <si>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</si>
  <si>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</si>
  <si>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</si>
  <si>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</si>
  <si>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</si>
  <si>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</si>
  <si>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</si>
  <si>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</si>
  <si>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</si>
  <si>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</si>
  <si>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</si>
  <si>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</si>
  <si>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</si>
  <si>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</si>
  <si>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</si>
  <si>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</si>
  <si>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</si>
  <si>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</si>
  <si>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</si>
  <si>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</si>
  <si>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</si>
  <si>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</si>
  <si>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</si>
  <si>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</si>
  <si>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</si>
  <si>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</si>
  <si>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</si>
  <si>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</si>
  <si>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</si>
  <si>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</si>
  <si>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</si>
  <si>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</si>
  <si>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</si>
  <si>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</si>
  <si>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</si>
  <si>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</si>
  <si>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</si>
  <si>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</si>
  <si>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</si>
  <si>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</si>
  <si>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</si>
  <si>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</si>
  <si>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</si>
  <si>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</si>
  <si>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</si>
  <si>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</si>
  <si>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</si>
  <si>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</si>
  <si>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</si>
  <si>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</si>
  <si>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</si>
  <si>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</si>
  <si>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</si>
  <si>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</si>
  <si>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</si>
  <si>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</si>
  <si>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</si>
  <si>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</si>
  <si>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</si>
  <si>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</si>
  <si>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</si>
  <si>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</si>
  <si>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</si>
  <si>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</si>
  <si>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</si>
  <si>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</si>
  <si>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</si>
  <si>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</si>
  <si>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</si>
  <si>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</si>
  <si>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</si>
  <si>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</si>
  <si>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</si>
  <si>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</si>
  <si>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</si>
  <si>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</si>
  <si>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</si>
  <si>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</si>
  <si>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</si>
  <si>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</si>
  <si>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</si>
  <si>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</si>
  <si>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</si>
  <si>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</si>
  <si>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</si>
  <si>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</si>
  <si>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</si>
  <si>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</si>
  <si>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</si>
  <si>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</si>
  <si>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</si>
  <si>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</si>
  <si>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</si>
  <si>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</si>
  <si>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</si>
  <si>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</si>
  <si>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</si>
  <si>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</si>
  <si>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</si>
  <si>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</si>
  <si>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</si>
  <si>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</si>
  <si>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</si>
  <si>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</si>
  <si>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</si>
  <si>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</si>
  <si>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</si>
  <si>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</si>
  <si>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</si>
  <si>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</si>
  <si>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</si>
  <si>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</si>
  <si>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</si>
  <si>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</si>
  <si>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</si>
  <si>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</si>
  <si>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</si>
  <si>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</si>
  <si>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</si>
  <si>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</si>
  <si>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</si>
  <si>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</si>
  <si>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</si>
  <si>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</si>
  <si>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</si>
  <si>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</si>
  <si>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</si>
  <si>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</si>
  <si>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</si>
  <si>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</si>
  <si>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</si>
  <si>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</si>
  <si>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</si>
  <si>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</si>
  <si>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</si>
  <si>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</si>
  <si>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</si>
  <si>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</si>
  <si>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</si>
  <si>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</si>
  <si>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</si>
  <si>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</si>
  <si>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</si>
  <si>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</si>
  <si>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</si>
  <si>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</si>
  <si>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</si>
  <si>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</si>
  <si>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</si>
  <si>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</si>
  <si>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</si>
  <si>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</si>
  <si>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</si>
  <si>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</si>
  <si>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</si>
  <si>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</si>
  <si>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</si>
  <si>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</si>
  <si>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</si>
  <si>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</si>
  <si>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</si>
  <si>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</si>
  <si>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</si>
  <si>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</si>
  <si>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</si>
  <si>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</si>
  <si>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</si>
  <si>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</si>
  <si>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</si>
  <si>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</si>
  <si>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</si>
  <si>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</si>
  <si>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</si>
  <si>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</si>
  <si>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</si>
  <si>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</si>
  <si>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</si>
  <si>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</si>
  <si>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</si>
  <si>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</si>
  <si>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</si>
  <si>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</si>
  <si>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</si>
  <si>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</si>
  <si>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</si>
  <si>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</si>
  <si>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</si>
  <si>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</si>
  <si>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</si>
  <si>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</si>
  <si>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</si>
  <si>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</si>
  <si>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</si>
  <si>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</si>
  <si>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</si>
  <si>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</si>
  <si>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</si>
  <si>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</si>
  <si>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</si>
  <si>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</si>
  <si>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</si>
  <si>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</si>
  <si>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</si>
  <si>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</si>
  <si>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</si>
  <si>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</si>
  <si>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</si>
  <si>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</si>
  <si>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</si>
  <si>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</si>
  <si>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</si>
  <si>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</si>
  <si>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</si>
  <si>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</si>
  <si>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</si>
  <si>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</si>
  <si>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</si>
  <si>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</si>
  <si>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</si>
  <si>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</si>
  <si>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</si>
  <si>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</si>
  <si>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</si>
  <si>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</si>
  <si>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</si>
  <si>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</si>
  <si>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</si>
  <si>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</si>
  <si>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</si>
  <si>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</si>
  <si>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</si>
  <si>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</si>
  <si>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</si>
  <si>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</si>
  <si>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</si>
  <si>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</si>
  <si>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</si>
  <si>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</si>
  <si>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</si>
  <si>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</si>
  <si>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</si>
  <si>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</si>
  <si>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</si>
  <si>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</si>
  <si>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</si>
  <si>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</si>
  <si>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</si>
  <si>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</si>
  <si>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</si>
  <si>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</si>
  <si>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</si>
  <si>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</si>
  <si>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</si>
  <si>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</si>
  <si>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</si>
  <si>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</si>
  <si>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</si>
  <si>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</si>
  <si>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</si>
  <si>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</si>
  <si>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</si>
  <si>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</si>
  <si>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</si>
  <si>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</si>
  <si>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</si>
  <si>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</si>
  <si>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</si>
  <si>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</si>
  <si>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</si>
  <si>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</si>
  <si>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</si>
  <si>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</si>
  <si>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</si>
  <si>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</si>
  <si>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</si>
  <si>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</si>
  <si>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</si>
  <si>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</si>
  <si>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</si>
  <si>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</si>
  <si>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</si>
  <si>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</si>
  <si>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</si>
  <si>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</si>
  <si>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</si>
  <si>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</si>
  <si>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</si>
  <si>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</si>
  <si>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</si>
  <si>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</si>
  <si>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</si>
  <si>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</si>
  <si>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</si>
  <si>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</si>
  <si>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</si>
  <si>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</si>
  <si>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</si>
  <si>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</si>
  <si>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</si>
  <si>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</si>
  <si>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</si>
  <si>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</si>
  <si>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</si>
  <si>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</si>
  <si>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</si>
  <si>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</si>
  <si>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</si>
  <si>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</si>
  <si>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</si>
  <si>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</si>
  <si>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</si>
  <si>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</si>
  <si>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</si>
  <si>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</si>
  <si>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</si>
  <si>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</si>
  <si>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</si>
  <si>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</si>
  <si>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</si>
  <si>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</si>
  <si>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</si>
  <si>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</si>
  <si>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</si>
  <si>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</si>
  <si>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</si>
  <si>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</si>
  <si>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</si>
  <si>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</si>
  <si>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</si>
  <si>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</si>
  <si>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</si>
  <si>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</si>
  <si>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</si>
  <si>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</si>
  <si>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</si>
  <si>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</si>
  <si>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</si>
  <si>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</si>
  <si>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</si>
  <si>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</si>
  <si>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</si>
  <si>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</si>
  <si>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</si>
  <si>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</si>
  <si>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</si>
  <si>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</si>
  <si>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</si>
  <si>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</si>
  <si>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</si>
  <si>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</si>
  <si>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</si>
  <si>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</si>
  <si>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</si>
  <si>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</si>
  <si>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</si>
  <si>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</si>
  <si>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</si>
  <si>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</si>
  <si>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</si>
  <si>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</si>
  <si>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</si>
  <si>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</si>
  <si>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</si>
  <si>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</si>
  <si>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</si>
  <si>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</si>
  <si>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</si>
  <si>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</si>
  <si>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</si>
  <si>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</si>
  <si>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</si>
  <si>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</si>
  <si>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</si>
  <si>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</si>
  <si>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</si>
  <si>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</si>
  <si>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</si>
  <si>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</si>
  <si>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</si>
  <si>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</si>
  <si>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</si>
  <si>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</si>
  <si>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</si>
  <si>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</si>
  <si>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</si>
  <si>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</si>
  <si>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</si>
  <si>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</si>
  <si>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</si>
  <si>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</si>
  <si>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</si>
  <si>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</si>
  <si>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</si>
  <si>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</si>
  <si>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</si>
  <si>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</si>
  <si>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</si>
  <si>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</si>
  <si>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</si>
  <si>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</si>
  <si>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</si>
  <si>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</si>
  <si>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</si>
  <si>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</si>
  <si>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</si>
  <si>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</si>
  <si>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</si>
  <si>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</si>
  <si>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</si>
  <si>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</si>
  <si>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</si>
  <si>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</si>
  <si>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</si>
  <si>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</si>
  <si>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</si>
  <si>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</si>
  <si>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</si>
  <si>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</si>
  <si>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</si>
  <si>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</si>
  <si>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</si>
  <si>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</si>
  <si>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</si>
  <si>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</si>
  <si>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</si>
  <si>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</si>
  <si>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</si>
  <si>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</si>
  <si>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</si>
  <si>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</si>
  <si>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</si>
  <si>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</si>
  <si>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</si>
  <si>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</si>
  <si>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</si>
  <si>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</si>
  <si>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</si>
  <si>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</si>
  <si>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</si>
  <si>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</si>
  <si>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</si>
  <si>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</si>
  <si>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</si>
  <si>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</si>
  <si>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</si>
  <si>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</si>
  <si>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</si>
  <si>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</si>
  <si>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</si>
  <si>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</si>
  <si>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</si>
  <si>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</si>
  <si>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</si>
  <si>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</si>
  <si>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</si>
  <si>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</si>
  <si>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</si>
  <si>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</si>
  <si>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</si>
  <si>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</si>
  <si>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</si>
  <si>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</si>
  <si>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</si>
  <si>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</si>
  <si>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</si>
  <si>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</si>
  <si>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</si>
  <si>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</si>
  <si>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</si>
  <si>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</si>
  <si>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</si>
  <si>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</si>
  <si>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</si>
  <si>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</si>
  <si>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</si>
  <si>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</si>
  <si>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</si>
  <si>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</si>
  <si>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</si>
  <si>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</si>
  <si>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</si>
  <si>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</si>
  <si>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</si>
  <si>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</si>
  <si>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</si>
  <si>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</si>
  <si>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</si>
  <si>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</si>
  <si>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</si>
  <si>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</si>
  <si>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</si>
  <si>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</si>
  <si>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</si>
  <si>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</si>
  <si>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</si>
  <si>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</si>
  <si>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</si>
  <si>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</si>
  <si>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</si>
  <si>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</si>
  <si>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</si>
  <si>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</si>
  <si>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</si>
  <si>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</si>
  <si>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</si>
  <si>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</si>
  <si>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</si>
  <si>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</si>
  <si>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</si>
  <si>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</si>
  <si>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</si>
  <si>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</si>
  <si>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</si>
  <si>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</si>
  <si>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</si>
  <si>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</si>
  <si>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</si>
  <si>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</si>
  <si>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</si>
  <si>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</si>
  <si>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</si>
  <si>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</si>
  <si>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</si>
  <si>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</si>
  <si>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</si>
  <si>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</si>
  <si>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</si>
  <si>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</si>
  <si>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</si>
  <si>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</si>
  <si>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</si>
  <si>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</si>
  <si>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</si>
  <si>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</si>
  <si>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</si>
  <si>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</si>
  <si>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</si>
  <si>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</si>
  <si>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</si>
  <si>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</si>
  <si>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</si>
  <si>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</si>
  <si>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</si>
  <si>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</si>
  <si>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</si>
  <si>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</si>
  <si>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</si>
  <si>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</si>
  <si>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</si>
  <si>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</si>
  <si>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</si>
  <si>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</si>
  <si>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</si>
  <si>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</si>
  <si>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</si>
  <si>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</si>
  <si>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</si>
  <si>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</si>
  <si>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</si>
  <si>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</si>
  <si>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</si>
  <si>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</si>
  <si>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</si>
  <si>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</si>
  <si>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</si>
  <si>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</si>
  <si>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</si>
  <si>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</si>
  <si>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</si>
  <si>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</si>
  <si>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</si>
  <si>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</si>
  <si>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</si>
  <si>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</si>
  <si>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</si>
  <si>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</si>
  <si>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</si>
  <si>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</si>
  <si>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</si>
  <si>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</si>
  <si>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</si>
  <si>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</si>
  <si>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</si>
  <si>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</si>
  <si>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</si>
  <si>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</si>
  <si>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</si>
  <si>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</si>
  <si>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</si>
  <si>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</si>
  <si>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</si>
  <si>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</si>
  <si>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</si>
  <si>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</si>
  <si>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</si>
  <si>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</si>
  <si>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</si>
  <si>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</si>
  <si>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</si>
  <si>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</si>
  <si>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</si>
  <si>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</si>
  <si>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</si>
  <si>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</si>
  <si>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</si>
  <si>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</si>
  <si>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</si>
  <si>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</si>
  <si>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</si>
  <si>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</si>
  <si>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</si>
  <si>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</si>
  <si>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</si>
  <si>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</si>
  <si>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</si>
  <si>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</si>
  <si>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</si>
  <si>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</si>
  <si>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</si>
  <si>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</si>
  <si>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</si>
  <si>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</si>
  <si>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</si>
  <si>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</si>
  <si>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</si>
  <si>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</si>
  <si>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</si>
  <si>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</si>
  <si>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</si>
  <si>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</si>
  <si>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</si>
  <si>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</si>
  <si>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</si>
  <si>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</si>
  <si>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</si>
  <si>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</si>
  <si>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</si>
  <si>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</si>
  <si>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</si>
  <si>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</si>
  <si>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</si>
  <si>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</si>
  <si>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</si>
  <si>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</si>
  <si>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</si>
  <si>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</si>
  <si>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</si>
  <si>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</si>
  <si>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</si>
  <si>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</si>
  <si>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</si>
  <si>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</si>
  <si>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</si>
  <si>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</si>
  <si>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</si>
  <si>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</si>
  <si>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</si>
  <si>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</si>
  <si>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</si>
  <si>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</si>
  <si>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</si>
  <si>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</si>
  <si>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</si>
  <si>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</si>
  <si>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</si>
  <si>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</si>
  <si>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</si>
  <si>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</si>
  <si>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</si>
  <si>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</si>
  <si>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</si>
  <si>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</si>
  <si>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</si>
  <si>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</si>
  <si>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</si>
  <si>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</si>
  <si>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</si>
  <si>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</si>
  <si>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</si>
  <si>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</si>
  <si>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</si>
  <si>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</si>
  <si>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</si>
  <si>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</si>
  <si>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</si>
  <si>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</si>
  <si>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</si>
  <si>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</si>
  <si>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</si>
  <si>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</si>
  <si>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</si>
  <si>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</si>
  <si>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</si>
  <si>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</si>
  <si>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</si>
  <si>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</si>
  <si>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</si>
  <si>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</si>
  <si>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</si>
  <si>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</si>
  <si>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</si>
  <si>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</si>
  <si>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</si>
  <si>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</si>
  <si>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</si>
  <si>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</si>
  <si>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</si>
  <si>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</si>
  <si>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</si>
  <si>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</si>
  <si>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</si>
  <si>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</si>
  <si>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</si>
  <si>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</si>
  <si>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</si>
  <si>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</si>
  <si>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</si>
  <si>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</si>
  <si>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</si>
  <si>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</si>
  <si>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</si>
  <si>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</si>
  <si>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</si>
  <si>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</si>
  <si>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</si>
  <si>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</si>
  <si>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</si>
  <si>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</si>
  <si>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</si>
  <si>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</si>
  <si>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</si>
  <si>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</si>
  <si>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</si>
  <si>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</si>
  <si>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</si>
  <si>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</si>
  <si>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</si>
  <si>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</si>
  <si>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</si>
  <si>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</si>
  <si>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</si>
  <si>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</si>
  <si>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</si>
  <si>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</si>
  <si>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</si>
  <si>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</si>
  <si>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</si>
  <si>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</si>
  <si>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</si>
  <si>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</si>
  <si>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</si>
  <si>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</si>
  <si>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</si>
  <si>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</si>
  <si>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</si>
  <si>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</si>
  <si>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</si>
  <si>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</si>
  <si>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</si>
  <si>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</si>
  <si>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</si>
  <si>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</si>
  <si>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</si>
  <si>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</si>
  <si>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</si>
  <si>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</si>
  <si>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</si>
  <si>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</si>
  <si>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</si>
  <si>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</si>
  <si>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</si>
  <si>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</si>
  <si>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</si>
  <si>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</si>
  <si>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</si>
  <si>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</si>
  <si>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</si>
  <si>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</si>
  <si>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</si>
  <si>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</si>
  <si>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</si>
  <si>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</si>
  <si>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</si>
  <si>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</si>
  <si>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</si>
  <si>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</si>
  <si>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</si>
  <si>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</si>
  <si>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</si>
  <si>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</si>
  <si>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</si>
  <si>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</si>
  <si>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</si>
  <si>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</si>
  <si>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</si>
  <si>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</si>
  <si>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</si>
  <si>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</si>
  <si>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</si>
  <si>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</si>
  <si>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</si>
  <si>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</si>
  <si>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</si>
  <si>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</si>
  <si>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</si>
  <si>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</si>
  <si>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</si>
  <si>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</si>
  <si>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</si>
  <si>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</si>
  <si>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</si>
  <si>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</si>
  <si>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</si>
  <si>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</si>
  <si>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</si>
  <si>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</si>
  <si>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</si>
  <si>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</si>
  <si>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</si>
  <si>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</si>
  <si>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</si>
  <si>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</si>
  <si>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</si>
  <si>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</si>
  <si>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</si>
  <si>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</si>
  <si>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</si>
  <si>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</si>
  <si>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</si>
  <si>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</si>
  <si>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</si>
  <si>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</si>
  <si>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</si>
  <si>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</si>
  <si>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</si>
  <si>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</si>
  <si>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</si>
  <si>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</si>
  <si>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</si>
  <si>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</si>
  <si>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</si>
  <si>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</si>
  <si>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</si>
  <si>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</si>
  <si>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</si>
  <si>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</si>
  <si>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</si>
  <si>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</si>
  <si>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</si>
  <si>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</si>
  <si>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</si>
  <si>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</si>
  <si>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</si>
  <si>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</si>
  <si>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</si>
  <si>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</si>
  <si>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</si>
  <si>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</si>
  <si>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</si>
  <si>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</si>
  <si>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</si>
  <si>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</si>
  <si>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</si>
  <si>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</si>
  <si>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</si>
  <si>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</si>
  <si>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</si>
  <si>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</si>
  <si>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</si>
  <si>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</si>
  <si>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</si>
  <si>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</si>
  <si>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</si>
  <si>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</si>
  <si>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</si>
  <si>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</si>
  <si>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</si>
  <si>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</si>
  <si>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</si>
  <si>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</si>
  <si>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</si>
  <si>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</si>
  <si>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</si>
  <si>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</si>
  <si>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</si>
  <si>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</si>
  <si>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</si>
  <si>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</si>
  <si>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</si>
  <si>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</si>
  <si>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</si>
  <si>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</si>
  <si>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</si>
  <si>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</si>
  <si>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</si>
  <si>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</si>
  <si>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</si>
  <si>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</si>
  <si>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</si>
  <si>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</si>
  <si>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</si>
  <si>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</si>
  <si>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</si>
  <si>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</si>
  <si>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</si>
  <si>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</si>
  <si>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</si>
  <si>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</si>
  <si>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</si>
  <si>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</si>
  <si>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</si>
  <si>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</si>
  <si>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</si>
  <si>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</si>
  <si>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</si>
  <si>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</si>
  <si>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</si>
  <si>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</si>
  <si>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</si>
  <si>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</si>
  <si>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</si>
  <si>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</si>
  <si>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</si>
  <si>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</si>
  <si>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</si>
  <si>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</si>
  <si>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</si>
  <si>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</si>
  <si>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</si>
  <si>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</si>
  <si>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</si>
  <si>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</si>
  <si>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</si>
  <si>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</si>
  <si>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</si>
  <si>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</si>
  <si>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</si>
  <si>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</si>
  <si>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</si>
  <si>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</si>
  <si>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</si>
  <si>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</si>
  <si>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</si>
  <si>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</si>
  <si>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</si>
  <si>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</si>
  <si>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</si>
  <si>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</si>
  <si>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</si>
  <si>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</si>
  <si>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</si>
  <si>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</si>
  <si>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</si>
  <si>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</si>
  <si>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</si>
  <si>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</si>
  <si>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</si>
  <si>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</si>
  <si>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</si>
  <si>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</si>
  <si>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</si>
  <si>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</si>
  <si>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</si>
  <si>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</si>
  <si>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</si>
  <si>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</si>
  <si>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</si>
  <si>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</si>
  <si>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</si>
  <si>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</si>
  <si>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</si>
  <si>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</si>
  <si>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</si>
  <si>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</si>
  <si>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</si>
  <si>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</si>
  <si>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</si>
  <si>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</si>
  <si>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</si>
  <si>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</si>
  <si>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</si>
  <si>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</si>
  <si>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</si>
  <si>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</si>
  <si>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</si>
  <si>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</si>
  <si>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</si>
  <si>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</si>
  <si>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</si>
  <si>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</si>
  <si>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</si>
  <si>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</si>
  <si>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</si>
  <si>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</si>
  <si>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</si>
  <si>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</si>
  <si>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</si>
  <si>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</si>
  <si>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</si>
  <si>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</si>
  <si>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</si>
  <si>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</si>
  <si>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</si>
  <si>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</si>
  <si>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</si>
  <si>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</si>
  <si>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</si>
  <si>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</si>
  <si>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</si>
  <si>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</si>
  <si>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</si>
  <si>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</si>
  <si>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</si>
  <si>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</si>
  <si>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</si>
  <si>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</si>
  <si>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</si>
  <si>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</si>
  <si>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</si>
  <si>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</si>
  <si>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</si>
  <si>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</si>
  <si>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</si>
  <si>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</si>
  <si>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</si>
  <si>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</si>
  <si>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</si>
  <si>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</si>
  <si>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</si>
  <si>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</si>
  <si>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</si>
  <si>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</si>
  <si>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</si>
  <si>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</si>
  <si>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</si>
  <si>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</si>
  <si>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</si>
  <si>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</si>
  <si>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</si>
  <si>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</si>
  <si>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</si>
  <si>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</si>
  <si>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</si>
  <si>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</si>
  <si>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</si>
  <si>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</si>
  <si>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</si>
  <si>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</si>
  <si>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</si>
  <si>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</si>
  <si>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</si>
  <si>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</si>
  <si>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</si>
  <si>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</si>
  <si>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</si>
  <si>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</si>
  <si>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</si>
  <si>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</si>
  <si>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</si>
  <si>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</si>
  <si>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</si>
  <si>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</si>
  <si>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</si>
  <si>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</si>
  <si>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</si>
  <si>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</si>
  <si>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</si>
  <si>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</si>
  <si>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</si>
  <si>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</si>
  <si>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</si>
  <si>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</si>
  <si>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</si>
  <si>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</si>
  <si>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</si>
  <si>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</si>
  <si>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</si>
  <si>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</si>
  <si>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</si>
  <si>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</si>
  <si>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</si>
  <si>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</si>
  <si>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</si>
  <si>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</si>
  <si>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</si>
  <si>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</si>
  <si>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</si>
  <si>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</si>
  <si>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</si>
  <si>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</si>
  <si>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</si>
  <si>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</si>
  <si>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</si>
  <si>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</si>
  <si>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</si>
  <si>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</si>
  <si>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</si>
  <si>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</si>
  <si>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</si>
  <si>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</si>
  <si>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</si>
  <si>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</si>
  <si>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</si>
  <si>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</si>
  <si>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</si>
  <si>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</si>
  <si>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</si>
  <si>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</si>
  <si>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</si>
  <si>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</si>
  <si>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</si>
  <si>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</si>
  <si>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</si>
  <si>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</si>
  <si>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</si>
  <si>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</si>
  <si>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</si>
  <si>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</si>
  <si>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</si>
  <si>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</si>
  <si>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</si>
  <si>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</si>
  <si>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</si>
  <si>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</si>
  <si>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</si>
  <si>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</si>
  <si>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</si>
  <si>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</si>
  <si>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</si>
  <si>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</si>
  <si>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</si>
  <si>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</si>
  <si>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</si>
  <si>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</si>
  <si>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</si>
  <si>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</si>
  <si>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</si>
  <si>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</si>
  <si>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</si>
  <si>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</si>
  <si>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</si>
  <si>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</si>
  <si>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</si>
  <si>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</si>
  <si>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</si>
  <si>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</si>
  <si>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</si>
  <si>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</si>
  <si>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</si>
  <si>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</si>
  <si>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</si>
  <si>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</si>
  <si>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</si>
  <si>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</si>
  <si>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</si>
  <si>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</si>
  <si>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</si>
  <si>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</si>
  <si>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</si>
  <si>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</si>
  <si>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</si>
  <si>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</si>
  <si>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</si>
  <si>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</si>
  <si>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</si>
  <si>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</si>
  <si>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</si>
  <si>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</si>
  <si>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</si>
  <si>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</si>
  <si>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</si>
  <si>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</si>
  <si>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</si>
  <si>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</si>
  <si>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</si>
  <si>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</si>
  <si>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</si>
  <si>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</si>
  <si>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</si>
  <si>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</si>
  <si>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</si>
  <si>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</si>
  <si>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</si>
  <si>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</si>
  <si>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</si>
  <si>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</si>
  <si>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</si>
  <si>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</si>
  <si>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</si>
  <si>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</si>
  <si>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</si>
  <si>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</si>
  <si>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</si>
  <si>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</si>
  <si>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</si>
  <si>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</si>
  <si>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</si>
  <si>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</si>
  <si>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</si>
  <si>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</si>
  <si>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</si>
  <si>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</si>
  <si>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</si>
  <si>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</si>
  <si>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</si>
  <si>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</si>
  <si>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</si>
  <si>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</si>
  <si>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</si>
  <si>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</si>
  <si>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</si>
  <si>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</si>
  <si>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</si>
  <si>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</si>
  <si>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</si>
  <si>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</si>
  <si>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</si>
  <si>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</si>
  <si>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</si>
  <si>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</si>
  <si>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</si>
  <si>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</si>
  <si>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</si>
  <si>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</si>
  <si>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</si>
  <si>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</si>
  <si>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</si>
  <si>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</si>
  <si>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</si>
  <si>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</si>
  <si>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</si>
  <si>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</si>
  <si>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</si>
  <si>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</si>
  <si>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</si>
  <si>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</si>
  <si>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</si>
  <si>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</si>
  <si>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</si>
  <si>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</si>
  <si>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</si>
  <si>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</si>
  <si>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</si>
  <si>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</si>
  <si>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</si>
  <si>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</si>
  <si>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</si>
  <si>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</si>
  <si>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</si>
  <si>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</si>
  <si>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</si>
  <si>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</si>
  <si>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</si>
  <si>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</si>
  <si>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</si>
  <si>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</si>
  <si>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</si>
  <si>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</si>
  <si>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</si>
  <si>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</si>
  <si>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</si>
  <si>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</si>
  <si>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</si>
  <si>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</si>
  <si>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</si>
  <si>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</si>
  <si>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</si>
  <si>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</si>
  <si>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</si>
  <si>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</si>
  <si>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</si>
  <si>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</si>
  <si>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</si>
  <si>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</si>
  <si>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</si>
  <si>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</si>
  <si>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</si>
  <si>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</si>
  <si>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</si>
  <si>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</si>
  <si>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</si>
  <si>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</si>
  <si>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</si>
  <si>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</si>
  <si>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</si>
  <si>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</si>
  <si>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</si>
  <si>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</si>
  <si>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</si>
  <si>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</si>
  <si>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</si>
  <si>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</si>
  <si>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</si>
  <si>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</si>
  <si>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</si>
  <si>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</si>
  <si>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</si>
  <si>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</si>
  <si>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</si>
  <si>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</si>
  <si>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</si>
  <si>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</si>
  <si>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</si>
  <si>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</si>
  <si>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</si>
  <si>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</si>
  <si>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</si>
  <si>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</si>
  <si>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</si>
  <si>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</si>
  <si>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</si>
  <si>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</si>
  <si>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</si>
  <si>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</si>
  <si>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</si>
  <si>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</si>
  <si>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</si>
  <si>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</si>
  <si>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</si>
  <si>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</si>
  <si>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</si>
  <si>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</si>
  <si>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</si>
  <si>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</si>
  <si>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</si>
  <si>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</si>
  <si>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</si>
  <si>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</si>
  <si>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</si>
  <si>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</si>
  <si>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</si>
  <si>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</si>
  <si>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</si>
  <si>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</si>
  <si>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</si>
  <si>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</si>
  <si>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</si>
  <si>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</si>
  <si>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</si>
  <si>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</si>
  <si>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</si>
  <si>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</si>
  <si>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</si>
  <si>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</si>
  <si>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</si>
  <si>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</si>
  <si>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</si>
  <si>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</si>
  <si>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</si>
  <si>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</si>
  <si>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</si>
  <si>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</si>
  <si>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</si>
  <si>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</si>
  <si>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</si>
  <si>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</si>
  <si>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</si>
  <si>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</si>
  <si>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</si>
  <si>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</si>
  <si>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</si>
  <si>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</si>
  <si>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</si>
  <si>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</si>
  <si>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</si>
  <si>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</si>
  <si>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</si>
  <si>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</si>
  <si>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</si>
  <si>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</si>
  <si>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</si>
  <si>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</si>
  <si>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</si>
  <si>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</si>
  <si>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</si>
  <si>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</si>
  <si>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</si>
  <si>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</si>
  <si>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</si>
  <si>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</si>
  <si>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</si>
  <si>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</si>
  <si>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</si>
  <si>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</si>
  <si>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</si>
  <si>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</si>
  <si>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</si>
  <si>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</si>
  <si>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</si>
  <si>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</si>
  <si>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</si>
  <si>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</si>
  <si>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</si>
  <si>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</si>
  <si>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</si>
  <si>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</si>
  <si>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</si>
  <si>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</si>
  <si>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</si>
  <si>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</si>
  <si>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</si>
  <si>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</si>
  <si>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</si>
  <si>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</si>
  <si>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</si>
  <si>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</si>
  <si>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</si>
  <si>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</si>
  <si>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</si>
  <si>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</si>
  <si>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</si>
  <si>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</si>
  <si>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</si>
  <si>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</si>
  <si>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</si>
  <si>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</si>
  <si>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</si>
  <si>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</si>
  <si>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</si>
  <si>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</si>
  <si>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</si>
  <si>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</si>
  <si>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</si>
  <si>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</si>
  <si>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</si>
  <si>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</si>
  <si>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</si>
  <si>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</si>
  <si>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</si>
  <si>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</si>
  <si>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</si>
  <si>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</si>
  <si>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</si>
  <si>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</si>
  <si>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</si>
  <si>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</si>
  <si>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</si>
  <si>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</si>
  <si>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</si>
  <si>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</si>
  <si>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</si>
  <si>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</si>
  <si>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</si>
  <si>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</si>
  <si>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</si>
  <si>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</si>
  <si>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</si>
  <si>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</si>
  <si>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</si>
  <si>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</si>
  <si>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</si>
  <si>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</si>
  <si>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</si>
  <si>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</si>
  <si>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</si>
  <si>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</si>
  <si>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</si>
  <si>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</si>
  <si>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</si>
  <si>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</si>
  <si>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</si>
  <si>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</si>
  <si>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</si>
  <si>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</si>
  <si>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</si>
  <si>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</si>
  <si>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</si>
  <si>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</si>
  <si>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</si>
  <si>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</si>
  <si>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</si>
  <si>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</si>
  <si>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</si>
  <si>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</si>
  <si>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</si>
  <si>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</si>
  <si>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</si>
  <si>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</si>
  <si>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</si>
  <si>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</si>
  <si>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</si>
  <si>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</si>
  <si>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</si>
  <si>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</si>
  <si>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</si>
  <si>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</si>
  <si>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</si>
  <si>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</si>
  <si>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</si>
  <si>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</si>
  <si>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</si>
  <si>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</si>
  <si>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</si>
  <si>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</si>
  <si>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</si>
  <si>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</si>
  <si>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</si>
  <si>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</si>
  <si>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</si>
  <si>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</si>
  <si>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</si>
  <si>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</si>
  <si>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</si>
  <si>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</si>
  <si>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</si>
  <si>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</si>
  <si>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</si>
  <si>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</si>
  <si>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</si>
  <si>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</si>
  <si>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</si>
  <si>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</si>
  <si>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</si>
  <si>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</si>
  <si>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</si>
  <si>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</si>
  <si>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</si>
  <si>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</si>
  <si>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</si>
  <si>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</si>
  <si>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</si>
  <si>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</si>
  <si>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</si>
  <si>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</si>
  <si>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</si>
  <si>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</si>
  <si>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</si>
  <si>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</si>
  <si>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</si>
  <si>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</si>
  <si>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</si>
  <si>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</si>
  <si>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</si>
  <si>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</si>
  <si>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</si>
  <si>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</si>
  <si>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</si>
  <si>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</si>
  <si>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</si>
  <si>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</si>
  <si>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</si>
  <si>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</si>
  <si>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</si>
  <si>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</si>
  <si>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</si>
  <si>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</si>
  <si>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</si>
  <si>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</si>
  <si>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</si>
  <si>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</si>
  <si>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</si>
  <si>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</si>
  <si>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</si>
  <si>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</si>
  <si>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</si>
  <si>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</si>
  <si>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</si>
  <si>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</si>
  <si>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</si>
  <si>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</si>
  <si>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</si>
  <si>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</si>
  <si>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</si>
  <si>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</si>
  <si>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</si>
  <si>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</si>
  <si>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</si>
  <si>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</si>
  <si>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</si>
  <si>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</si>
  <si>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</si>
  <si>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</si>
  <si>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</si>
  <si>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</si>
  <si>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</si>
  <si>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</si>
  <si>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</si>
  <si>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</si>
  <si>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</si>
  <si>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</si>
  <si>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</si>
  <si>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</si>
  <si>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</si>
  <si>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</si>
  <si>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</si>
  <si>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</si>
  <si>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</si>
  <si>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</si>
  <si>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</si>
  <si>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</si>
  <si>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</si>
  <si>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</si>
  <si>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</si>
  <si>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</si>
  <si>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</si>
  <si>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</si>
  <si>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</si>
  <si>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</si>
  <si>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</si>
  <si>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</si>
  <si>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</si>
  <si>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</si>
  <si>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</si>
  <si>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</si>
  <si>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</si>
  <si>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</si>
  <si>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</si>
  <si>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</si>
  <si>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</si>
  <si>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</si>
  <si>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</si>
  <si>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</si>
  <si>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</si>
  <si>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</si>
  <si>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</si>
  <si>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</si>
  <si>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</si>
  <si>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</si>
  <si>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</si>
  <si>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</si>
  <si>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</si>
  <si>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</si>
  <si>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</si>
  <si>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</si>
  <si>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</si>
  <si>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</si>
  <si>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</si>
  <si>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</si>
  <si>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</si>
  <si>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</si>
  <si>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</si>
  <si>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</si>
  <si>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</si>
  <si>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</si>
  <si>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</si>
  <si>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</si>
  <si>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</si>
  <si>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</si>
  <si>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</si>
  <si>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</si>
  <si>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</si>
  <si>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</si>
  <si>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</si>
  <si>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</si>
  <si>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</si>
  <si>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</si>
  <si>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</si>
  <si>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</si>
  <si>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</si>
  <si>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</si>
  <si>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</si>
  <si>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</si>
  <si>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</si>
  <si>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</si>
  <si>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</si>
  <si>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</si>
  <si>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</si>
  <si>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</si>
  <si>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</si>
  <si>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</si>
  <si>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</si>
  <si>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</si>
  <si>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</si>
  <si>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</si>
  <si>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</si>
  <si>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</si>
  <si>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</si>
  <si>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</si>
  <si>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</si>
  <si>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</si>
  <si>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</si>
  <si>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</si>
  <si>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</si>
  <si>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</si>
  <si>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</si>
  <si>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</si>
  <si>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</si>
  <si>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</si>
  <si>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</si>
  <si>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</si>
  <si>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</si>
  <si>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</si>
  <si>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</si>
  <si>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</si>
  <si>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</si>
  <si>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</si>
  <si>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</si>
  <si>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</si>
  <si>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</si>
  <si>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</si>
  <si>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</si>
  <si>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</si>
  <si>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</si>
  <si>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</si>
  <si>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</si>
  <si>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</si>
  <si>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</si>
  <si>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</si>
  <si>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</si>
  <si>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</si>
  <si>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</si>
  <si>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</si>
  <si>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</si>
  <si>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</si>
  <si>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</si>
  <si>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</si>
  <si>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</si>
  <si>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</si>
  <si>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</si>
  <si>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</si>
  <si>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</si>
  <si>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</si>
  <si>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</si>
  <si>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</si>
  <si>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</si>
  <si>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</si>
  <si>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</si>
  <si>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</si>
  <si>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</si>
  <si>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</si>
  <si>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</si>
  <si>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</si>
  <si>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</si>
  <si>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</si>
  <si>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</si>
  <si>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</si>
  <si>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</si>
  <si>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</si>
  <si>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</si>
  <si>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</si>
  <si>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</si>
  <si>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</si>
  <si>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</si>
  <si>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</si>
  <si>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</si>
  <si>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</si>
  <si>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</si>
  <si>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</si>
  <si>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</si>
  <si>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</si>
  <si>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</si>
  <si>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</si>
  <si>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</si>
  <si>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</si>
  <si>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</si>
  <si>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</si>
  <si>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</si>
  <si>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</si>
  <si>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</si>
  <si>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</si>
  <si>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</si>
  <si>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</si>
  <si>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</si>
  <si>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</si>
  <si>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</si>
  <si>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</si>
  <si>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</si>
  <si>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</si>
  <si>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</si>
  <si>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</si>
  <si>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</si>
  <si>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</si>
  <si>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</si>
  <si>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</si>
  <si>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</si>
  <si>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</si>
  <si>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</si>
  <si>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</si>
  <si>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</si>
  <si>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</si>
  <si>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</si>
  <si>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</si>
  <si>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</si>
  <si>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</si>
  <si>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</si>
  <si>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</si>
  <si>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</si>
  <si>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</si>
  <si>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</si>
  <si>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</si>
  <si>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</si>
  <si>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</si>
  <si>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</si>
  <si>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</si>
  <si>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</si>
  <si>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</si>
  <si>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</si>
  <si>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</si>
  <si>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</si>
  <si>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</si>
  <si>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</si>
  <si>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</si>
  <si>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</si>
  <si>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</si>
  <si>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</si>
  <si>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</si>
  <si>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</si>
  <si>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</si>
  <si>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</si>
  <si>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</si>
  <si>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</si>
  <si>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</si>
  <si>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</si>
  <si>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</si>
  <si>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</si>
  <si>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</si>
  <si>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</si>
  <si>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</si>
  <si>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</si>
  <si>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</si>
  <si>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</si>
  <si>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</si>
  <si>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</si>
  <si>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</si>
  <si>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</si>
  <si>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</si>
  <si>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</si>
  <si>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</si>
  <si>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</si>
  <si>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</si>
  <si>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</si>
  <si>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</si>
  <si>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</si>
  <si>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</si>
  <si>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</si>
  <si>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</si>
  <si>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</si>
  <si>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</si>
  <si>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</si>
  <si>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</si>
  <si>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</si>
  <si>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</si>
  <si>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</si>
  <si>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</si>
  <si>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</si>
  <si>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</si>
  <si>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</si>
  <si>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</si>
  <si>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</si>
  <si>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</si>
  <si>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</si>
  <si>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</si>
  <si>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</si>
  <si>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</si>
  <si>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</si>
  <si>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</si>
  <si>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</si>
  <si>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</si>
  <si>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</si>
  <si>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</si>
  <si>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</si>
  <si>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</si>
  <si>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</si>
  <si>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</si>
  <si>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</si>
  <si>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</si>
  <si>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</si>
  <si>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</si>
  <si>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</si>
  <si>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</si>
  <si>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</si>
  <si>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</si>
  <si>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</si>
  <si>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</si>
  <si>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</si>
  <si>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</si>
  <si>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</si>
  <si>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</si>
  <si>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</si>
  <si>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</si>
  <si>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</si>
  <si>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</si>
  <si>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</si>
  <si>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</si>
  <si>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</si>
  <si>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</si>
  <si>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</si>
  <si>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</si>
  <si>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</si>
  <si>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</si>
  <si>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</si>
  <si>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</si>
  <si>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</si>
  <si>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</si>
  <si>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</si>
  <si>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</si>
  <si>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</si>
  <si>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</si>
  <si>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</si>
  <si>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</si>
  <si>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</si>
  <si>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</si>
  <si>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</si>
  <si>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</si>
  <si>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</si>
  <si>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</si>
  <si>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</si>
  <si>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</si>
  <si>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</si>
  <si>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</si>
  <si>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</si>
  <si>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</si>
  <si>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</si>
  <si>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</si>
  <si>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</si>
  <si>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</si>
  <si>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</si>
  <si>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</si>
  <si>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</si>
  <si>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</si>
  <si>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</si>
  <si>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</si>
  <si>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</si>
  <si>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</si>
  <si>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</si>
  <si>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</si>
  <si>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</si>
  <si>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</si>
  <si>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</si>
  <si>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</si>
  <si>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</si>
  <si>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</si>
  <si>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</si>
  <si>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</si>
  <si>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</si>
  <si>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</si>
  <si>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</si>
  <si>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</si>
  <si>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</si>
  <si>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</si>
  <si>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</si>
  <si>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</si>
  <si>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</si>
  <si>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</si>
  <si>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</si>
  <si>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</si>
  <si>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</si>
  <si>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</si>
  <si>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</si>
  <si>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</si>
  <si>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</si>
  <si>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</si>
  <si>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</si>
  <si>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</si>
  <si>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</si>
  <si>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</si>
  <si>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</si>
  <si>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</si>
  <si>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</si>
  <si>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</si>
  <si>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</si>
  <si>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</si>
  <si>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</si>
  <si>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</si>
  <si>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</si>
  <si>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</si>
  <si>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</si>
  <si>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</si>
  <si>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</si>
  <si>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</si>
  <si>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</si>
  <si>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</si>
  <si>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</si>
  <si>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</si>
  <si>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</si>
  <si>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</si>
  <si>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</si>
  <si>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</si>
  <si>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</si>
  <si>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</si>
  <si>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</si>
  <si>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</si>
  <si>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</si>
  <si>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</si>
  <si>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</si>
  <si>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</si>
  <si>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</si>
  <si>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</si>
  <si>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</si>
  <si>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</si>
  <si>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</si>
  <si>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</si>
  <si>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</si>
  <si>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</si>
  <si>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</si>
  <si>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</si>
  <si>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</si>
  <si>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</si>
  <si>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</si>
  <si>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</si>
  <si>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</si>
  <si>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</si>
  <si>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</si>
  <si>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</si>
  <si>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</si>
  <si>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</si>
  <si>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</si>
  <si>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</si>
  <si>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</si>
  <si>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</si>
  <si>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</si>
  <si>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</si>
  <si>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</si>
  <si>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</si>
  <si>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</si>
  <si>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</si>
  <si>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</si>
  <si>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</si>
  <si>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</si>
  <si>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</si>
  <si>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</si>
  <si>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</si>
  <si>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</si>
  <si>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</si>
  <si>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</si>
  <si>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</si>
  <si>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</si>
  <si>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</si>
  <si>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</si>
  <si>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</si>
  <si>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</si>
  <si>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</si>
  <si>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</si>
  <si>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</si>
  <si>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</si>
  <si>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</si>
  <si>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</si>
  <si>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</si>
  <si>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</si>
  <si>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</si>
  <si>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</si>
  <si>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</si>
  <si>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</si>
  <si>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</si>
  <si>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</si>
  <si>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</si>
  <si>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</si>
  <si>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</si>
  <si>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</si>
  <si>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</si>
  <si>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</si>
  <si>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</si>
  <si>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</si>
  <si>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</si>
  <si>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</si>
  <si>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</si>
  <si>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</si>
  <si>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</si>
  <si>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</si>
  <si>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</si>
  <si>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</si>
  <si>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</si>
  <si>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</si>
  <si>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</si>
  <si>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</si>
  <si>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</si>
  <si>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</si>
  <si>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</si>
  <si>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</si>
  <si>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</si>
  <si>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</si>
  <si>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</si>
  <si>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</si>
  <si>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</si>
  <si>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</si>
  <si>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</si>
  <si>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</si>
  <si>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</si>
  <si>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</si>
  <si>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</si>
  <si>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</si>
  <si>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</si>
  <si>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</si>
  <si>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</si>
  <si>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</si>
  <si>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</si>
  <si>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</si>
  <si>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</si>
  <si>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</si>
  <si>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</si>
  <si>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</si>
  <si>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</si>
  <si>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</si>
  <si>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</si>
  <si>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</si>
  <si>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</si>
  <si>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</si>
  <si>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</si>
  <si>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</si>
  <si>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</si>
  <si>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</si>
  <si>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</si>
  <si>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</si>
  <si>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</si>
  <si>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</si>
  <si>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</si>
  <si>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</si>
  <si>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</si>
  <si>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</si>
  <si>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</si>
  <si>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</si>
  <si>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</si>
  <si>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</si>
  <si>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</si>
  <si>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</si>
  <si>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</si>
  <si>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</si>
  <si>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</si>
  <si>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</si>
  <si>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</si>
  <si>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</si>
  <si>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</si>
  <si>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</si>
  <si>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</si>
  <si>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</si>
  <si>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</si>
  <si>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</si>
  <si>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</si>
  <si>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</si>
  <si>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</si>
  <si>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</si>
  <si>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</si>
  <si>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</si>
  <si>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</si>
  <si>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</si>
  <si>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</si>
  <si>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</si>
  <si>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</si>
  <si>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</si>
  <si>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</si>
  <si>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</si>
  <si>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</si>
  <si>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</si>
  <si>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</si>
  <si>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</si>
  <si>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</si>
  <si>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</si>
  <si>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</si>
  <si>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</si>
  <si>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</si>
  <si>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</si>
  <si>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</si>
  <si>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</si>
  <si>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</si>
  <si>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</si>
  <si>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</si>
  <si>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</si>
  <si>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</si>
  <si>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</si>
  <si>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</si>
  <si>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</si>
  <si>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</si>
  <si>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</si>
  <si>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</si>
  <si>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</si>
  <si>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</si>
  <si>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</si>
  <si>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</si>
  <si>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</si>
  <si>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</si>
  <si>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</si>
  <si>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</si>
  <si>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</si>
  <si>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</si>
  <si>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</si>
  <si>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</si>
  <si>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</si>
  <si>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</si>
  <si>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</si>
  <si>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</si>
  <si>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</si>
  <si>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</si>
  <si>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</si>
  <si>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</si>
  <si>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</si>
  <si>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</si>
  <si>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</si>
  <si>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</si>
  <si>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</si>
  <si>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</si>
  <si>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</si>
  <si>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</si>
  <si>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</si>
  <si>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</si>
  <si>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</si>
  <si>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</si>
  <si>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</si>
  <si>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</si>
  <si>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</si>
  <si>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</si>
  <si>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</si>
  <si>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</si>
  <si>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</si>
  <si>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</si>
  <si>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</si>
  <si>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</si>
  <si>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</si>
  <si>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</si>
  <si>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</si>
  <si>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</si>
  <si>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</si>
  <si>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</si>
  <si>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</si>
  <si>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</si>
  <si>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</si>
  <si>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</si>
  <si>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</si>
  <si>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</si>
  <si>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</si>
  <si>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</si>
  <si>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</si>
  <si>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</si>
  <si>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</si>
  <si>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</si>
  <si>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</si>
  <si>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</si>
  <si>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</si>
  <si>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</si>
  <si>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</si>
  <si>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</si>
  <si>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</si>
  <si>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</si>
  <si>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</si>
  <si>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</si>
  <si>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</si>
  <si>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</si>
  <si>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</si>
  <si>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</si>
  <si>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</si>
  <si>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</si>
  <si>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</si>
  <si>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</si>
  <si>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</si>
  <si>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</si>
  <si>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</si>
  <si>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</si>
  <si>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</si>
  <si>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</si>
  <si>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</si>
  <si>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</si>
  <si>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</si>
  <si>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</si>
  <si>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</si>
  <si>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</si>
  <si>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</si>
  <si>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</si>
  <si>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</si>
  <si>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</si>
  <si>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</si>
  <si>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</si>
  <si>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</si>
  <si>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</si>
  <si>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</si>
  <si>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</si>
  <si>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</si>
  <si>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</si>
  <si>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</si>
  <si>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</si>
  <si>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</si>
  <si>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</si>
  <si>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</si>
  <si>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</si>
  <si>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</si>
  <si>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</si>
  <si>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</si>
  <si>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</si>
  <si>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</si>
  <si>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</si>
  <si>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</si>
  <si>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</si>
  <si>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</si>
  <si>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</si>
  <si>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</si>
  <si>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</si>
  <si>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</si>
  <si>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</si>
  <si>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</si>
  <si>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</si>
  <si>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</si>
  <si>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</si>
  <si>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</si>
  <si>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</si>
  <si>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</si>
  <si>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</si>
  <si>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</si>
  <si>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</si>
  <si>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</si>
  <si>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</si>
  <si>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</si>
  <si>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</si>
  <si>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</si>
  <si>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</si>
  <si>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</si>
  <si>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</si>
  <si>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</si>
  <si>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</si>
  <si>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</si>
  <si>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</si>
  <si>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</si>
  <si>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</si>
  <si>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</si>
  <si>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</si>
  <si>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</si>
  <si>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</si>
  <si>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</si>
  <si>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</si>
  <si>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</si>
  <si>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</si>
  <si>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</si>
  <si>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</si>
  <si>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</si>
  <si>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</si>
  <si>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</si>
  <si>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</si>
  <si>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</si>
  <si>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</si>
  <si>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</si>
  <si>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</si>
  <si>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</si>
  <si>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</si>
  <si>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</si>
  <si>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</si>
  <si>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</si>
  <si>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</si>
  <si>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</si>
  <si>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</si>
  <si>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</si>
  <si>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</si>
  <si>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</si>
  <si>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</si>
  <si>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</si>
  <si>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</si>
  <si>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</si>
  <si>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</si>
  <si>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</si>
  <si>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</si>
  <si>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</si>
  <si>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</si>
  <si>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</si>
  <si>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</si>
  <si>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</si>
  <si>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</si>
  <si>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</si>
  <si>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</si>
  <si>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</si>
  <si>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</si>
  <si>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</si>
  <si>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</si>
  <si>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</si>
  <si>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</si>
  <si>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</si>
  <si>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</si>
  <si>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</si>
  <si>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</si>
  <si>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</si>
  <si>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</si>
  <si>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</si>
  <si>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</si>
  <si>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</si>
  <si>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</si>
  <si>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</si>
  <si>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</si>
  <si>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</si>
  <si>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</si>
  <si>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</si>
  <si>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</si>
  <si>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</si>
  <si>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</si>
  <si>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</si>
  <si>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</si>
  <si>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</si>
  <si>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</si>
  <si>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</si>
  <si>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</si>
  <si>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</si>
  <si>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</si>
  <si>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</si>
  <si>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</si>
  <si>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</si>
  <si>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</si>
  <si>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</si>
  <si>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</si>
  <si>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</si>
  <si>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</si>
  <si>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</si>
  <si>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</si>
  <si>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</si>
  <si>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</si>
  <si>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</si>
  <si>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</si>
  <si>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</si>
  <si>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</si>
  <si>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</si>
  <si>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</si>
  <si>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</si>
  <si>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</si>
  <si>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</si>
  <si>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</si>
  <si>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</si>
  <si>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</si>
  <si>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</si>
  <si>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</si>
  <si>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</si>
  <si>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</si>
  <si>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</si>
  <si>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</si>
  <si>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</si>
  <si>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</si>
  <si>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</si>
  <si>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</si>
  <si>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</si>
  <si>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</si>
  <si>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</si>
  <si>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</si>
  <si>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</si>
  <si>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</si>
  <si>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</si>
  <si>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</si>
  <si>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</si>
  <si>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</si>
  <si>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</si>
  <si>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</si>
  <si>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</si>
  <si>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</si>
  <si>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</si>
  <si>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</si>
  <si>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</si>
  <si>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</si>
  <si>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</si>
  <si>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</si>
  <si>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</si>
  <si>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</si>
  <si>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</si>
  <si>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</si>
  <si>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</si>
  <si>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</si>
  <si>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</si>
  <si>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</si>
  <si>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</si>
  <si>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</si>
  <si>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</si>
  <si>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</si>
  <si>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</si>
  <si>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</si>
  <si>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</si>
  <si>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</si>
  <si>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</si>
  <si>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</si>
  <si>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</si>
  <si>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</si>
  <si>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</si>
  <si>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</si>
  <si>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</si>
  <si>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</si>
  <si>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</si>
  <si>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</si>
  <si>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</si>
  <si>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</si>
  <si>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</si>
  <si>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</si>
  <si>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</si>
  <si>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</si>
  <si>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</si>
  <si>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</si>
  <si>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</si>
  <si>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</si>
  <si>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</si>
  <si>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</si>
  <si>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</si>
  <si>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</si>
  <si>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</si>
  <si>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</si>
  <si>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</si>
  <si>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</si>
  <si>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</si>
  <si>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</si>
  <si>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</si>
  <si>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</si>
  <si>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</si>
  <si>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</si>
  <si>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</si>
  <si>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</si>
  <si>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</si>
  <si>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</si>
  <si>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</si>
  <si>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</si>
  <si>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</si>
  <si>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</si>
  <si>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</si>
  <si>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</si>
  <si>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</si>
  <si>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</si>
  <si>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</si>
  <si>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</si>
  <si>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</si>
  <si>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</si>
  <si>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</si>
  <si>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</si>
  <si>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</si>
  <si>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</si>
  <si>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</si>
  <si>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</si>
  <si>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</si>
  <si>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</si>
  <si>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</si>
  <si>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</si>
  <si>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</si>
  <si>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</si>
  <si>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</si>
  <si>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</si>
  <si>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</si>
  <si>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</si>
  <si>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</si>
  <si>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</si>
  <si>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</si>
  <si>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</si>
  <si>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</si>
  <si>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</si>
  <si>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</si>
  <si>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</si>
  <si>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</si>
  <si>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</si>
  <si>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</si>
  <si>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</si>
  <si>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</si>
  <si>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</si>
  <si>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</si>
  <si>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</si>
  <si>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</si>
  <si>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</si>
  <si>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</si>
  <si>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</si>
  <si>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</si>
  <si>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</si>
  <si>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</si>
  <si>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</si>
  <si>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</si>
  <si>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</si>
  <si>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</si>
  <si>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</si>
  <si>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</si>
  <si>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</si>
  <si>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</si>
  <si>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</si>
  <si>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</si>
  <si>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</si>
  <si>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</si>
  <si>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</si>
  <si>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</si>
  <si>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</si>
  <si>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</si>
  <si>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</si>
  <si>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</si>
  <si>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</si>
  <si>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</si>
  <si>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</si>
  <si>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</si>
  <si>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</si>
  <si>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</si>
  <si>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</si>
  <si>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</si>
  <si>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</si>
  <si>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</si>
  <si>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</si>
  <si>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</si>
  <si>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</si>
  <si>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</si>
  <si>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</si>
  <si>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</si>
  <si>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</si>
  <si>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</si>
  <si>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</si>
  <si>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</si>
  <si>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</si>
  <si>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</si>
  <si>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</si>
  <si>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</si>
  <si>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</si>
  <si>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</si>
  <si>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</si>
  <si>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</si>
  <si>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</si>
  <si>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</si>
  <si>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</si>
  <si>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</si>
  <si>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</si>
  <si>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</si>
  <si>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</si>
  <si>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</si>
  <si>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</si>
  <si>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</si>
  <si>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</si>
  <si>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</si>
  <si>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</si>
  <si>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</si>
  <si>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</si>
  <si>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</si>
  <si>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</si>
  <si>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</si>
  <si>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</si>
  <si>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</si>
  <si>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</si>
  <si>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</si>
  <si>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</si>
  <si>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</si>
  <si>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</si>
  <si>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</si>
  <si>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</si>
  <si>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</si>
  <si>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</si>
  <si>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</si>
  <si>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</si>
  <si>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</si>
  <si>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</si>
  <si>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</si>
  <si>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</si>
  <si>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</si>
  <si>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</si>
  <si>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</si>
  <si>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</si>
  <si>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</si>
  <si>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</si>
  <si>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</si>
  <si>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</si>
  <si>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</si>
  <si>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</si>
  <si>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</si>
  <si>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</si>
  <si>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</si>
  <si>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</si>
  <si>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</si>
  <si>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</si>
  <si>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</si>
  <si>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</si>
  <si>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</si>
  <si>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</si>
  <si>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</si>
  <si>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</si>
  <si>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</si>
  <si>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</si>
  <si>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</si>
  <si>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</si>
  <si>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</si>
  <si>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</si>
  <si>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</si>
  <si>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</si>
  <si>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</si>
  <si>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</si>
  <si>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</si>
  <si>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</si>
  <si>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</si>
  <si>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</si>
  <si>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</si>
  <si>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</si>
  <si>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</si>
  <si>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</si>
  <si>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</si>
  <si>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</si>
  <si>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</si>
  <si>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</si>
  <si>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</si>
  <si>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</si>
  <si>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</si>
  <si>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</si>
  <si>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</si>
  <si>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</si>
  <si>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</si>
  <si>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</si>
  <si>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</si>
  <si>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</si>
  <si>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</si>
  <si>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</si>
  <si>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</si>
  <si>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</si>
  <si>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</si>
  <si>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</si>
  <si>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</si>
  <si>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</si>
  <si>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</si>
  <si>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</si>
  <si>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</si>
  <si>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</si>
  <si>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</si>
  <si>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</si>
  <si>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</si>
  <si>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</si>
  <si>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</si>
  <si>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</si>
  <si>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</si>
  <si>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</si>
  <si>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</si>
  <si>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</si>
  <si>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</si>
  <si>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</si>
  <si>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</si>
  <si>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</si>
  <si>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</si>
  <si>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</si>
  <si>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</si>
  <si>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</si>
  <si>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</si>
  <si>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</si>
  <si>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</si>
  <si>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</si>
  <si>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</si>
  <si>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</si>
  <si>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</si>
  <si>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</si>
  <si>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</si>
  <si>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</si>
  <si>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</si>
  <si>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</si>
  <si>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</si>
  <si>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</si>
  <si>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</si>
  <si>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</si>
  <si>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</si>
  <si>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</si>
  <si>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</si>
  <si>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</si>
  <si>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</si>
  <si>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</si>
  <si>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</si>
  <si>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</si>
  <si>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</si>
  <si>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</si>
  <si>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</si>
  <si>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</si>
  <si>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</si>
  <si>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</si>
  <si>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</si>
  <si>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</si>
  <si>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</si>
  <si>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</si>
  <si>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</si>
  <si>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</si>
  <si>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</si>
  <si>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</si>
  <si>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</si>
  <si>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</si>
  <si>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</si>
  <si>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</si>
  <si>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</si>
  <si>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</si>
  <si>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</si>
  <si>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</si>
  <si>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</si>
  <si>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</si>
  <si>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</si>
  <si>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</si>
  <si>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</si>
  <si>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</si>
  <si>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</si>
  <si>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</si>
  <si>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</si>
  <si>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</si>
  <si>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</si>
  <si>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</si>
  <si>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</si>
  <si>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</si>
  <si>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</si>
  <si>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</si>
  <si>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</si>
  <si>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</si>
  <si>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</si>
  <si>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</si>
  <si>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</si>
  <si>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</si>
  <si>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</si>
  <si>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</si>
  <si>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</si>
  <si>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</si>
  <si>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</si>
  <si>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</si>
  <si>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</si>
  <si>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</si>
  <si>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</si>
  <si>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</si>
  <si>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</si>
  <si>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</si>
  <si>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</si>
  <si>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</si>
  <si>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</si>
  <si>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</si>
  <si>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</si>
  <si>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</si>
  <si>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</si>
  <si>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</si>
  <si>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</si>
  <si>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</si>
  <si>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</si>
  <si>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</si>
  <si>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</si>
  <si>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</si>
  <si>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</si>
  <si>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</si>
  <si>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</si>
  <si>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</si>
  <si>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</si>
  <si>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</si>
  <si>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</si>
  <si>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</si>
  <si>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</si>
  <si>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</si>
  <si>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</si>
  <si>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</si>
  <si>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</si>
  <si>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</si>
  <si>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</si>
  <si>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</si>
  <si>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</si>
  <si>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</si>
  <si>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</si>
  <si>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</si>
  <si>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</si>
  <si>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</si>
  <si>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</si>
  <si>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</si>
  <si>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</si>
  <si>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</si>
  <si>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</si>
  <si>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</si>
  <si>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</si>
  <si>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</si>
  <si>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</si>
  <si>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</si>
  <si>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</si>
  <si>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</si>
  <si>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</si>
  <si>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</si>
  <si>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</si>
  <si>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</si>
  <si>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</si>
  <si>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</si>
  <si>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</si>
  <si>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</si>
  <si>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</si>
  <si>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</si>
  <si>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</si>
  <si>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</si>
  <si>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</si>
  <si>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</si>
  <si>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</si>
  <si>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</si>
  <si>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</si>
  <si>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</si>
  <si>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</si>
  <si>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</si>
  <si>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</si>
  <si>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</si>
  <si>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</si>
  <si>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</si>
  <si>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</si>
  <si>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</si>
  <si>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</si>
  <si>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</si>
  <si>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</si>
  <si>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</si>
  <si>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</si>
  <si>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</si>
  <si>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</si>
  <si>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</si>
  <si>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</si>
  <si>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</si>
  <si>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</si>
  <si>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</si>
  <si>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</si>
  <si>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</si>
  <si>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</si>
  <si>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</si>
  <si>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</si>
  <si>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</si>
  <si>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</si>
  <si>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</si>
  <si>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</si>
  <si>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</si>
  <si>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</si>
  <si>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</si>
  <si>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</si>
  <si>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</si>
  <si>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</si>
  <si>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</si>
  <si>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</si>
  <si>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</si>
  <si>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</si>
  <si>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</si>
  <si>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</si>
  <si>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</si>
  <si>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</si>
  <si>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</si>
  <si>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</si>
  <si>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</si>
  <si>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</si>
  <si>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</si>
  <si>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</si>
  <si>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</si>
  <si>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</si>
  <si>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</si>
  <si>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</si>
  <si>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</si>
  <si>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</si>
  <si>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</si>
  <si>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</si>
  <si>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</si>
  <si>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</si>
  <si>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</si>
  <si>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</si>
  <si>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</si>
  <si>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</si>
  <si>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</si>
  <si>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</si>
  <si>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</si>
  <si>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</si>
  <si>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</si>
  <si>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</si>
  <si>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</si>
  <si>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</si>
  <si>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</si>
  <si>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</si>
  <si>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</si>
  <si>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</si>
  <si>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</si>
  <si>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</si>
  <si>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</si>
  <si>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</si>
  <si>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</si>
  <si>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</si>
  <si>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</si>
  <si>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</si>
  <si>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</si>
  <si>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</si>
  <si>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</si>
  <si>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</si>
  <si>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</si>
  <si>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</si>
  <si>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</si>
  <si>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</si>
  <si>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</si>
  <si>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</si>
  <si>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</si>
  <si>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</si>
  <si>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</si>
  <si>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</si>
  <si>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</si>
  <si>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</si>
  <si>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</si>
  <si>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</si>
  <si>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</si>
  <si>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</si>
  <si>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</si>
  <si>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</si>
  <si>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</si>
  <si>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</si>
  <si>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</si>
  <si>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</si>
  <si>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</si>
  <si>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</si>
  <si>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</si>
  <si>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</si>
  <si>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</si>
  <si>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</si>
  <si>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</si>
  <si>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</si>
  <si>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</si>
  <si>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</si>
  <si>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</si>
  <si>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</si>
  <si>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</si>
  <si>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</si>
  <si>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</si>
  <si>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</si>
  <si>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</si>
  <si>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</si>
  <si>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</si>
  <si>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</si>
  <si>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</si>
  <si>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</si>
  <si>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</si>
  <si>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</si>
  <si>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</si>
  <si>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</si>
  <si>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</si>
  <si>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</si>
  <si>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</si>
  <si>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</si>
  <si>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</si>
  <si>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</si>
  <si>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</si>
  <si>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</si>
  <si>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</si>
  <si>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</si>
  <si>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</si>
  <si>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</si>
  <si>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</si>
  <si>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</si>
  <si>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</si>
  <si>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</si>
  <si>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</si>
  <si>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</si>
  <si>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</si>
  <si>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</si>
  <si>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</si>
  <si>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</si>
  <si>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</si>
  <si>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</si>
  <si>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</si>
  <si>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</si>
  <si>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</si>
  <si>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</si>
  <si>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</si>
  <si>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</si>
  <si>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</si>
  <si>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</si>
  <si>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</si>
  <si>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</si>
  <si>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</si>
  <si>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</si>
  <si>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</si>
  <si>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</si>
  <si>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</si>
  <si>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</si>
  <si>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</si>
  <si>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</si>
  <si>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</si>
  <si>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</si>
  <si>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</si>
  <si>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</si>
  <si>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</si>
  <si>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</si>
  <si>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</si>
  <si>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</si>
  <si>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</si>
  <si>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</si>
  <si>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</si>
  <si>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</si>
  <si>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</si>
  <si>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</si>
  <si>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</si>
  <si>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</si>
  <si>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</si>
  <si>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</si>
  <si>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</si>
  <si>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</si>
  <si>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</si>
  <si>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</si>
  <si>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</si>
  <si>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</si>
  <si>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</si>
  <si>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</si>
  <si>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</si>
  <si>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</si>
  <si>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</si>
  <si>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</si>
  <si>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</si>
  <si>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</si>
  <si>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</si>
  <si>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</si>
  <si>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</si>
  <si>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</si>
  <si>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</si>
  <si>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</si>
  <si>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</si>
  <si>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</si>
  <si>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</si>
  <si>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</si>
  <si>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</si>
  <si>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</si>
  <si>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</si>
  <si>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</si>
  <si>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</si>
  <si>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</si>
  <si>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</si>
  <si>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</si>
  <si>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</si>
  <si>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</si>
  <si>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</si>
  <si>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</si>
  <si>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</si>
  <si>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</si>
  <si>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</si>
  <si>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</si>
  <si>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</si>
  <si>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</si>
  <si>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</si>
  <si>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</si>
  <si>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</si>
  <si>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</si>
  <si>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</si>
  <si>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</si>
  <si>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</si>
  <si>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</si>
  <si>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</si>
  <si>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</si>
  <si>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</si>
  <si>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</si>
  <si>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</si>
  <si>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</si>
  <si>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</si>
  <si>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</si>
  <si>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</si>
  <si>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</si>
  <si>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</si>
  <si>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</si>
  <si>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</si>
  <si>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</si>
  <si>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</si>
  <si>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</si>
  <si>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</si>
  <si>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</si>
  <si>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</si>
  <si>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</si>
  <si>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</si>
  <si>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</si>
  <si>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</si>
  <si>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</si>
  <si>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</si>
  <si>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</si>
  <si>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</si>
  <si>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</si>
  <si>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</si>
  <si>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</si>
  <si>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</si>
  <si>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</si>
  <si>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</si>
  <si>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</si>
  <si>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</si>
  <si>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</si>
  <si>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</si>
  <si>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</si>
  <si>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</si>
  <si>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</si>
  <si>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</si>
  <si>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</si>
  <si>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</si>
  <si>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</si>
  <si>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</si>
  <si>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</si>
  <si>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</si>
  <si>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</si>
  <si>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</si>
  <si>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</si>
  <si>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</si>
  <si>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</si>
  <si>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</si>
  <si>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</si>
  <si>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</si>
  <si>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</si>
  <si>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</si>
  <si>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</si>
  <si>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</si>
  <si>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</si>
  <si>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</si>
  <si>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</si>
  <si>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</si>
  <si>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</si>
  <si>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</si>
  <si>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</si>
  <si>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</si>
  <si>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</si>
  <si>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</si>
  <si>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</si>
  <si>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</si>
  <si>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</si>
  <si>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</si>
  <si>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</si>
  <si>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</si>
  <si>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</si>
  <si>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</si>
  <si>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</si>
  <si>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</si>
  <si>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</si>
  <si>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</si>
  <si>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</si>
  <si>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</si>
  <si>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</si>
  <si>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</si>
  <si>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</si>
  <si>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</si>
  <si>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</si>
  <si>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</si>
  <si>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</si>
  <si>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</si>
  <si>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</si>
  <si>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</si>
  <si>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</si>
  <si>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</si>
  <si>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</si>
  <si>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</si>
  <si>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</si>
  <si>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</si>
  <si>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</si>
  <si>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</si>
  <si>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</si>
  <si>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</si>
  <si>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</si>
  <si>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</si>
  <si>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</si>
  <si>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</si>
  <si>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</si>
  <si>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</si>
  <si>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</si>
  <si>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</si>
  <si>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</si>
  <si>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</si>
  <si>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</si>
  <si>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</si>
  <si>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</si>
  <si>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</si>
  <si>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</si>
  <si>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</si>
  <si>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</si>
  <si>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</si>
  <si>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</si>
  <si>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</si>
  <si>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</si>
  <si>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</si>
  <si>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</si>
  <si>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</si>
  <si>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</si>
  <si>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</si>
  <si>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</si>
  <si>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</si>
  <si>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</si>
  <si>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</si>
  <si>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</si>
  <si>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</si>
  <si>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</si>
  <si>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</si>
  <si>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</si>
  <si>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</si>
  <si>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</si>
  <si>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</si>
  <si>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</si>
  <si>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</si>
  <si>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</si>
  <si>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</si>
  <si>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</si>
  <si>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</si>
  <si>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</si>
  <si>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</si>
  <si>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</si>
  <si>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</si>
  <si>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</si>
  <si>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</si>
  <si>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</si>
  <si>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</si>
  <si>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</si>
  <si>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</si>
  <si>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</si>
  <si>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</si>
  <si>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</si>
  <si>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</si>
  <si>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</si>
  <si>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</si>
  <si>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</si>
  <si>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</si>
  <si>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</si>
  <si>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</si>
  <si>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</si>
  <si>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</si>
  <si>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</si>
  <si>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</si>
  <si>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</si>
  <si>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</si>
  <si>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</si>
  <si>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</si>
  <si>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</si>
  <si>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</si>
  <si>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</si>
  <si>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</si>
  <si>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</si>
  <si>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</si>
  <si>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</si>
  <si>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</si>
  <si>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</si>
  <si>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</si>
  <si>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</si>
  <si>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</si>
  <si>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</si>
  <si>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</si>
  <si>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</si>
  <si>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</si>
  <si>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</si>
  <si>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</si>
  <si>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</si>
  <si>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</si>
  <si>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</si>
  <si>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</si>
  <si>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</si>
  <si>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</si>
  <si>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</si>
  <si>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</si>
  <si>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</si>
  <si>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</si>
  <si>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</si>
  <si>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</si>
  <si>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</si>
  <si>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</si>
  <si>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</si>
  <si>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</si>
  <si>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</si>
  <si>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</si>
  <si>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</si>
  <si>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</si>
  <si>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</si>
  <si>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</si>
  <si>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</si>
  <si>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</si>
  <si>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</si>
  <si>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</si>
  <si>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</si>
  <si>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</si>
  <si>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</si>
  <si>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</si>
  <si>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</si>
  <si>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</si>
  <si>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</si>
  <si>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</si>
  <si>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</si>
  <si>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</si>
  <si>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</si>
  <si>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</si>
  <si>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</si>
  <si>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</si>
  <si>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</si>
  <si>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</si>
  <si>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</si>
  <si>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</si>
  <si>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</si>
  <si>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</si>
  <si>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</si>
  <si>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</si>
  <si>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</si>
  <si>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</si>
  <si>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</si>
  <si>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</si>
  <si>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</si>
  <si>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</si>
  <si>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</si>
  <si>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</si>
  <si>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</si>
  <si>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</si>
  <si>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</si>
  <si>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</si>
  <si>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</si>
  <si>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</si>
  <si>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</si>
  <si>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</si>
  <si>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</si>
  <si>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</si>
  <si>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</si>
  <si>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</si>
  <si>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</si>
  <si>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</si>
  <si>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</si>
  <si>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</si>
  <si>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</si>
  <si>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</si>
  <si>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</si>
  <si>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</si>
  <si>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</si>
  <si>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</si>
  <si>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</si>
  <si>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</si>
  <si>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</si>
  <si>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</si>
  <si>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</si>
  <si>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</si>
  <si>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</si>
  <si>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</si>
  <si>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</si>
  <si>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</si>
  <si>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</si>
  <si>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</si>
  <si>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</si>
  <si>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</si>
  <si>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</si>
  <si>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</si>
  <si>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</si>
  <si>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</si>
  <si>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</si>
  <si>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</si>
  <si>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</si>
  <si>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</si>
  <si>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</si>
  <si>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</si>
  <si>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</si>
  <si>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</si>
  <si>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</si>
  <si>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</si>
  <si>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</si>
  <si>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</si>
  <si>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</si>
  <si>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</si>
  <si>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</si>
  <si>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</si>
  <si>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</si>
  <si>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</si>
  <si>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</si>
  <si>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</si>
  <si>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</si>
  <si>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</si>
  <si>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</si>
  <si>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</si>
  <si>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</si>
  <si>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</si>
  <si>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</si>
  <si>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</si>
  <si>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</si>
  <si>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</si>
  <si>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</si>
  <si>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</si>
  <si>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</si>
  <si>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</si>
  <si>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</si>
  <si>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</si>
  <si>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</si>
  <si>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</si>
  <si>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</si>
  <si>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</si>
  <si>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</si>
  <si>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</si>
  <si>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</si>
  <si>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</si>
  <si>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</si>
  <si>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</si>
  <si>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</si>
  <si>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</si>
  <si>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</si>
  <si>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</si>
  <si>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</si>
  <si>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</si>
  <si>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</si>
  <si>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</si>
  <si>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</si>
  <si>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</si>
  <si>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</si>
  <si>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</si>
  <si>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</si>
  <si>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</si>
  <si>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</si>
  <si>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</si>
  <si>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</si>
  <si>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</si>
  <si>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</si>
  <si>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</si>
  <si>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</si>
  <si>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</si>
  <si>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</si>
  <si>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</si>
  <si>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</si>
  <si>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</si>
  <si>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</si>
  <si>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</si>
  <si>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</si>
  <si>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</si>
  <si>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</si>
  <si>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</si>
  <si>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</si>
  <si>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</si>
  <si>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</si>
  <si>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</si>
  <si>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</si>
  <si>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</si>
  <si>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</si>
  <si>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</si>
  <si>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</si>
  <si>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</si>
  <si>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</si>
  <si>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</si>
  <si>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</si>
  <si>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</si>
  <si>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</si>
  <si>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</si>
  <si>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</si>
  <si>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</si>
  <si>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</si>
  <si>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</si>
  <si>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</si>
  <si>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</si>
  <si>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</si>
  <si>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</si>
  <si>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</si>
  <si>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</si>
  <si>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</si>
  <si>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</si>
  <si>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</si>
  <si>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</si>
  <si>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</si>
  <si>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</si>
  <si>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</si>
  <si>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</si>
  <si>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</si>
  <si>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</si>
  <si>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</si>
  <si>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</si>
  <si>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</si>
  <si>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</si>
  <si>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</si>
  <si>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</si>
  <si>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</si>
  <si>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</si>
  <si>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</si>
  <si>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</si>
  <si>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</si>
  <si>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</si>
  <si>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</si>
  <si>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</si>
  <si>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</si>
  <si>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</si>
  <si>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</si>
  <si>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</si>
  <si>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</si>
  <si>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</si>
  <si>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</si>
  <si>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</si>
  <si>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</si>
  <si>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</si>
  <si>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</si>
  <si>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</si>
  <si>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</si>
  <si>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</si>
  <si>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</si>
  <si>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</si>
  <si>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</si>
  <si>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</si>
  <si>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</si>
  <si>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</si>
  <si>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</si>
  <si>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</si>
  <si>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</si>
  <si>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</si>
  <si>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</si>
  <si>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</si>
  <si>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</si>
  <si>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</si>
  <si>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</si>
  <si>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</si>
  <si>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</si>
  <si>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</si>
  <si>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</si>
  <si>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</si>
  <si>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</si>
  <si>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</si>
  <si>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</si>
  <si>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</si>
  <si>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</si>
  <si>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</si>
  <si>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</si>
  <si>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</si>
  <si>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</si>
  <si>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</si>
  <si>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</si>
  <si>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</si>
  <si>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</si>
  <si>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</si>
  <si>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</si>
  <si>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</si>
  <si>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</si>
  <si>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</si>
  <si>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</si>
  <si>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</si>
  <si>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</si>
  <si>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</si>
  <si>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</si>
  <si>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</si>
  <si>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</si>
  <si>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</si>
  <si>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</si>
  <si>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</si>
  <si>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</si>
  <si>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</si>
  <si>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</si>
  <si>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</si>
  <si>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</si>
  <si>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</si>
  <si>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</si>
  <si>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</si>
  <si>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</si>
  <si>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</si>
  <si>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</si>
  <si>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</si>
  <si>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</si>
  <si>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</si>
  <si>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</si>
  <si>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</si>
  <si>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</si>
  <si>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</si>
  <si>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</si>
  <si>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</si>
  <si>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</si>
  <si>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</si>
  <si>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</si>
  <si>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</si>
  <si>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</si>
  <si>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</si>
  <si>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</si>
  <si>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</si>
  <si>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</si>
  <si>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</si>
  <si>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</si>
  <si>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</si>
  <si>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</si>
  <si>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</si>
  <si>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</si>
  <si>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</si>
  <si>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</si>
  <si>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</si>
  <si>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</si>
  <si>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</si>
  <si>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</si>
  <si>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</si>
  <si>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</si>
  <si>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</si>
  <si>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</si>
  <si>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</si>
  <si>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</si>
  <si>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</si>
  <si>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</si>
  <si>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</si>
  <si>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</si>
  <si>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</si>
  <si>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</si>
  <si>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</si>
  <si>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</si>
  <si>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</si>
  <si>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</si>
  <si>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</si>
  <si>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</si>
  <si>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</si>
  <si>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</si>
  <si>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</si>
  <si>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</si>
  <si>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</si>
  <si>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</si>
  <si>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</si>
  <si>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</si>
  <si>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</si>
  <si>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</si>
  <si>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</si>
  <si>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</si>
  <si>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</si>
  <si>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</si>
  <si>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</si>
  <si>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</si>
  <si>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</si>
  <si>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</si>
  <si>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</si>
  <si>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</si>
  <si>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</si>
  <si>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</si>
  <si>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</si>
  <si>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</si>
  <si>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</si>
  <si>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</si>
  <si>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</si>
  <si>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</si>
  <si>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</si>
  <si>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</si>
  <si>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</si>
  <si>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</si>
  <si>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</si>
  <si>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</si>
  <si>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</si>
  <si>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</si>
  <si>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</si>
  <si>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</si>
  <si>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</si>
  <si>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</si>
  <si>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</si>
  <si>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</si>
  <si>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</si>
  <si>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</si>
  <si>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</si>
  <si>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</si>
  <si>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</si>
  <si>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</si>
  <si>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</si>
  <si>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</si>
  <si>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</si>
  <si>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</si>
  <si>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</si>
  <si>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</si>
  <si>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</si>
  <si>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</si>
  <si>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</si>
  <si>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</si>
  <si>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</si>
  <si>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</si>
  <si>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</si>
  <si>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</si>
  <si>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</si>
  <si>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</si>
  <si>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</si>
  <si>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</si>
  <si>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</si>
  <si>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</si>
  <si>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</si>
  <si>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</si>
  <si>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</si>
  <si>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</si>
  <si>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</si>
  <si>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</si>
  <si>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</si>
  <si>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</si>
  <si>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</si>
  <si>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</si>
  <si>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</si>
  <si>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</si>
  <si>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</si>
  <si>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</si>
  <si>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</si>
  <si>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</si>
  <si>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</si>
  <si>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</si>
  <si>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</si>
  <si>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</si>
  <si>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</si>
  <si>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</si>
  <si>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</si>
  <si>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</si>
  <si>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</si>
  <si>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</si>
  <si>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</si>
  <si>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</si>
  <si>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</si>
  <si>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</si>
  <si>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</si>
  <si>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</si>
  <si>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</si>
  <si>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</si>
  <si>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</si>
  <si>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</si>
  <si>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</si>
  <si>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</si>
  <si>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</si>
  <si>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</si>
  <si>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</si>
  <si>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</si>
  <si>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</si>
  <si>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</si>
  <si>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</si>
  <si>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</si>
  <si>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</si>
  <si>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</si>
  <si>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</si>
  <si>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</si>
  <si>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</si>
  <si>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</si>
  <si>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</si>
  <si>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</si>
  <si>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</si>
  <si>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</si>
  <si>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</si>
  <si>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</si>
  <si>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</si>
  <si>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</si>
  <si>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</si>
  <si>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</si>
  <si>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</si>
  <si>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</si>
  <si>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</si>
  <si>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</si>
  <si>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</si>
  <si>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</si>
  <si>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</si>
  <si>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</si>
  <si>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</si>
  <si>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</si>
  <si>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</si>
  <si>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</si>
  <si>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</si>
  <si>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</si>
  <si>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</si>
  <si>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</si>
  <si>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</si>
  <si>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</si>
  <si>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</si>
  <si>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</si>
  <si>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</si>
  <si>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</si>
  <si>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</si>
  <si>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</si>
  <si>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</si>
  <si>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</si>
  <si>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</si>
  <si>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</si>
  <si>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</si>
  <si>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</si>
  <si>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</si>
  <si>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</si>
  <si>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</si>
  <si>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</si>
  <si>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</si>
  <si>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</si>
  <si>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</si>
  <si>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</si>
  <si>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</si>
  <si>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</si>
  <si>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</si>
  <si>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</si>
  <si>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</si>
  <si>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</si>
  <si>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</si>
  <si>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</si>
  <si>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</si>
  <si>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</si>
  <si>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</si>
  <si>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</si>
  <si>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</si>
  <si>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</si>
  <si>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</si>
  <si>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</si>
  <si>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</si>
  <si>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</si>
  <si>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</si>
  <si>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</si>
  <si>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</si>
  <si>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</si>
  <si>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</si>
  <si>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</si>
  <si>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</si>
  <si>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</si>
  <si>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</si>
  <si>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</si>
  <si>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</si>
  <si>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</si>
  <si>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</si>
  <si>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</si>
  <si>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</si>
  <si>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</si>
  <si>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</si>
  <si>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</si>
  <si>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</si>
  <si>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</si>
  <si>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</si>
  <si>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</si>
  <si>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</si>
  <si>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</si>
  <si>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</si>
  <si>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</si>
  <si>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</si>
  <si>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</si>
  <si>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</si>
  <si>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</si>
  <si>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</si>
  <si>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</si>
  <si>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</si>
  <si>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</si>
  <si>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</si>
  <si>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</si>
  <si>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</si>
  <si>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</si>
  <si>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</si>
  <si>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</si>
  <si>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</si>
  <si>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</si>
  <si>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</si>
  <si>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</si>
  <si>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</si>
  <si>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</si>
  <si>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</si>
  <si>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</si>
  <si>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</si>
  <si>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</si>
  <si>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</si>
  <si>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</si>
  <si>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</si>
  <si>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</si>
  <si>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</si>
  <si>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</si>
  <si>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</si>
  <si>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</si>
  <si>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</si>
  <si>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</si>
  <si>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</si>
  <si>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</si>
  <si>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</si>
  <si>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</si>
  <si>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</si>
  <si>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</si>
  <si>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</si>
  <si>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</si>
  <si>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</si>
  <si>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</si>
  <si>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</si>
  <si>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</si>
  <si>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</si>
  <si>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</si>
  <si>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</si>
  <si>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</si>
  <si>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</si>
  <si>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</si>
  <si>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</si>
  <si>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</si>
  <si>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</si>
  <si>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</si>
  <si>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</si>
  <si>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</si>
  <si>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</si>
  <si>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</si>
  <si>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</si>
  <si>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</si>
  <si>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</si>
  <si>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</si>
  <si>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</si>
  <si>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</si>
  <si>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</si>
  <si>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</si>
  <si>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</si>
  <si>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</si>
  <si>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</si>
  <si>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</si>
  <si>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</si>
  <si>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</si>
  <si>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</si>
  <si>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</si>
  <si>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</si>
  <si>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</si>
  <si>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</si>
  <si>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</si>
  <si>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</si>
  <si>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</si>
  <si>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</si>
  <si>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</si>
  <si>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</si>
  <si>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</si>
  <si>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</si>
  <si>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</si>
  <si>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</si>
  <si>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</si>
  <si>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</si>
  <si>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</si>
  <si>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</si>
  <si>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</si>
  <si>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</si>
  <si>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</si>
  <si>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</si>
  <si>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</si>
  <si>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</si>
  <si>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</si>
  <si>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</si>
  <si>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</si>
  <si>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</si>
  <si>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</si>
  <si>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</si>
  <si>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</si>
  <si>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</si>
  <si>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</si>
  <si>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</si>
  <si>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</si>
  <si>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</si>
  <si>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</si>
  <si>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</si>
  <si>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</si>
  <si>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</si>
  <si>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</si>
  <si>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</si>
  <si>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</si>
  <si>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</si>
  <si>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</si>
  <si>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</si>
  <si>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</si>
  <si>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</si>
  <si>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</si>
  <si>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</si>
  <si>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</si>
  <si>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</si>
  <si>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</si>
  <si>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</si>
  <si>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</si>
  <si>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</si>
  <si>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</si>
  <si>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</si>
  <si>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</si>
  <si>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</si>
  <si>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</si>
  <si>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</si>
  <si>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</si>
  <si>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</si>
  <si>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</si>
  <si>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</si>
  <si>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</si>
  <si>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</si>
  <si>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</si>
  <si>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</si>
  <si>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</si>
  <si>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</si>
  <si>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</si>
  <si>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</si>
  <si>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</si>
  <si>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</si>
  <si>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</si>
  <si>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</si>
  <si>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</si>
  <si>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</si>
  <si>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</si>
  <si>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</si>
  <si>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</si>
  <si>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</si>
  <si>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</si>
  <si>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</si>
  <si>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</si>
  <si>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</si>
  <si>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</si>
  <si>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</si>
  <si>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</si>
  <si>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</si>
  <si>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</si>
  <si>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</si>
  <si>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</si>
  <si>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</si>
  <si>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</si>
  <si>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</si>
  <si>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</si>
  <si>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</si>
  <si>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</si>
  <si>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</si>
  <si>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</si>
  <si>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</si>
  <si>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</si>
  <si>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</si>
  <si>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</si>
  <si>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</si>
  <si>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</si>
  <si>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</si>
  <si>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</si>
  <si>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</si>
  <si>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</si>
  <si>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</si>
  <si>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</si>
  <si>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</si>
  <si>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</si>
  <si>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</si>
  <si>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</si>
  <si>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</si>
  <si>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</si>
  <si>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</si>
  <si>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</si>
  <si>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</si>
  <si>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</si>
  <si>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</si>
  <si>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</si>
  <si>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</si>
  <si>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</si>
  <si>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</si>
  <si>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</si>
  <si>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</si>
  <si>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</si>
  <si>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</si>
  <si>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</si>
  <si>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</si>
  <si>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</si>
  <si>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</si>
  <si>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</si>
  <si>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</si>
  <si>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</si>
  <si>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</si>
  <si>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</si>
  <si>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</si>
  <si>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</si>
  <si>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</si>
  <si>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</si>
  <si>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</si>
  <si>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</si>
  <si>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</si>
  <si>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</si>
  <si>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</si>
  <si>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</si>
  <si>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</si>
  <si>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</si>
  <si>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</si>
  <si>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</si>
  <si>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</si>
  <si>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</si>
  <si>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</si>
  <si>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</si>
  <si>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</si>
  <si>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</si>
  <si>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</si>
  <si>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</si>
  <si>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</si>
  <si>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</si>
  <si>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</si>
  <si>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</si>
  <si>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</si>
  <si>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</si>
  <si>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</si>
  <si>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</si>
  <si>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</si>
  <si>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</si>
  <si>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</si>
  <si>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</si>
  <si>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</si>
  <si>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</si>
  <si>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</si>
  <si>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</si>
  <si>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</si>
  <si>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</si>
  <si>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</si>
  <si>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</si>
  <si>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</si>
  <si>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</si>
  <si>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</si>
  <si>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</si>
  <si>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</si>
  <si>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</si>
  <si>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</si>
  <si>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</si>
  <si>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</si>
  <si>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</si>
  <si>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</si>
  <si>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</si>
  <si>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</si>
  <si>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</si>
  <si>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</si>
  <si>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</si>
  <si>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</si>
  <si>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</si>
  <si>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</si>
  <si>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</si>
  <si>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</si>
  <si>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</si>
  <si>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</si>
  <si>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</si>
  <si>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</si>
  <si>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</si>
  <si>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</si>
  <si>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</si>
  <si>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</si>
  <si>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</si>
  <si>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</si>
  <si>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</si>
  <si>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</si>
  <si>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</si>
  <si>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</si>
  <si>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</si>
  <si>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</si>
  <si>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</si>
  <si>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</si>
  <si>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</si>
  <si>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</si>
  <si>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</si>
  <si>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</si>
  <si>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</si>
  <si>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</si>
  <si>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</si>
  <si>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</si>
  <si>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</si>
  <si>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</si>
  <si>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</si>
  <si>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</si>
  <si>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</si>
  <si>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</si>
  <si>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</si>
  <si>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</si>
  <si>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</si>
  <si>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</si>
  <si>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</si>
  <si>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</si>
  <si>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</si>
  <si>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</si>
  <si>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</si>
  <si>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</si>
  <si>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</si>
  <si>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</si>
  <si>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</si>
  <si>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</si>
  <si>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</si>
  <si>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</si>
  <si>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</si>
  <si>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</si>
  <si>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</si>
  <si>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</si>
  <si>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</si>
  <si>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</si>
  <si>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</si>
  <si>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</si>
  <si>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</si>
  <si>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</si>
  <si>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</si>
  <si>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</si>
  <si>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</si>
  <si>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</si>
  <si>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</si>
  <si>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</si>
  <si>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</si>
  <si>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</si>
  <si>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</si>
  <si>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</si>
  <si>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</si>
  <si>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</si>
  <si>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</si>
  <si>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</si>
  <si>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</si>
  <si>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</si>
  <si>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</si>
  <si>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</si>
  <si>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</si>
  <si>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</si>
  <si>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</si>
  <si>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</si>
  <si>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</si>
  <si>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</si>
  <si>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</si>
  <si>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</si>
  <si>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</si>
  <si>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</si>
  <si>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</si>
  <si>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</si>
  <si>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</si>
  <si>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</si>
  <si>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</si>
  <si>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</si>
  <si>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</si>
  <si>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</si>
  <si>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</si>
  <si>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</si>
  <si>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</si>
  <si>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</si>
  <si>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</si>
  <si>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</si>
  <si>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</si>
  <si>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</si>
  <si>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</si>
  <si>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</si>
  <si>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</si>
  <si>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</si>
  <si>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</si>
  <si>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</si>
  <si>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</si>
  <si>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</si>
  <si>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</si>
  <si>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</si>
  <si>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</si>
  <si>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</si>
  <si>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</si>
  <si>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</si>
  <si>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</si>
  <si>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</si>
  <si>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</si>
  <si>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</si>
  <si>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</si>
  <si>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</si>
  <si>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</si>
  <si>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</si>
  <si>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</si>
  <si>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</si>
  <si>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</si>
  <si>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</si>
  <si>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</si>
  <si>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</si>
  <si>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</si>
  <si>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</si>
  <si>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</si>
  <si>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</si>
  <si>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</si>
  <si>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</si>
  <si>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</si>
  <si>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</si>
  <si>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</si>
  <si>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</si>
  <si>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</si>
  <si>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</si>
  <si>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</si>
  <si>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</si>
  <si>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</si>
  <si>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</si>
  <si>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</si>
  <si>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</si>
  <si>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</si>
  <si>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</si>
  <si>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</si>
  <si>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</si>
  <si>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</si>
  <si>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</si>
  <si>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</si>
  <si>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</si>
  <si>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</si>
  <si>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</si>
  <si>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</si>
  <si>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</si>
  <si>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</si>
  <si>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</si>
  <si>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</si>
  <si>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</si>
  <si>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</si>
  <si>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</si>
  <si>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</si>
  <si>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</si>
  <si>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</si>
  <si>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</si>
  <si>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</si>
  <si>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</si>
  <si>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</si>
  <si>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</si>
  <si>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</si>
  <si>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</si>
  <si>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</si>
  <si>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</si>
  <si>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</si>
  <si>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</si>
  <si>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</si>
  <si>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</si>
  <si>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</si>
  <si>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</si>
  <si>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</si>
  <si>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</si>
  <si>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</si>
  <si>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</si>
  <si>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</si>
  <si>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</si>
  <si>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</si>
  <si>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</si>
  <si>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</si>
  <si>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</si>
  <si>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</si>
  <si>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</si>
  <si>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</si>
  <si>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</si>
  <si>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</si>
  <si>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</si>
  <si>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</si>
  <si>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</si>
  <si>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</si>
  <si>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</si>
  <si>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</si>
  <si>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</si>
  <si>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</si>
  <si>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</si>
  <si>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</si>
  <si>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</si>
  <si>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</si>
  <si>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</si>
  <si>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</si>
  <si>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</si>
  <si>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</si>
  <si>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</si>
  <si>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</si>
  <si>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</si>
  <si>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</si>
  <si>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</si>
  <si>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</si>
  <si>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</si>
  <si>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</si>
  <si>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</si>
  <si>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</si>
  <si>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</si>
  <si>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</si>
  <si>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</si>
  <si>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</si>
  <si>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</si>
  <si>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</si>
  <si>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</si>
  <si>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</si>
  <si>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</si>
  <si>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</si>
  <si>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</si>
  <si>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</si>
  <si>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</si>
  <si>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</si>
  <si>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</si>
  <si>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</si>
  <si>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</si>
  <si>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</si>
  <si>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</si>
  <si>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</si>
  <si>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</si>
  <si>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</si>
  <si>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</si>
  <si>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</si>
  <si>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</si>
  <si>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</si>
  <si>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</si>
  <si>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</si>
  <si>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</si>
  <si>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</si>
  <si>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</si>
  <si>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</si>
  <si>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</si>
  <si>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</si>
  <si>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</si>
  <si>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</si>
  <si>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</si>
  <si>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</si>
  <si>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</si>
  <si>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</si>
  <si>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</si>
  <si>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</si>
  <si>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</si>
  <si>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</si>
  <si>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</si>
  <si>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</si>
  <si>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</si>
  <si>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</si>
  <si>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</si>
  <si>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</si>
  <si>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</si>
  <si>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</si>
  <si>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</si>
  <si>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</si>
  <si>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</si>
  <si>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</si>
  <si>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</si>
  <si>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</si>
  <si>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</si>
  <si>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</si>
  <si>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</si>
  <si>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</si>
  <si>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</si>
  <si>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</si>
  <si>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</si>
  <si>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</si>
  <si>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</si>
  <si>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</si>
  <si>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</si>
  <si>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</si>
  <si>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</si>
  <si>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</si>
  <si>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</si>
  <si>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</si>
  <si>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</si>
  <si>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</si>
  <si>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</si>
  <si>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</si>
  <si>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</si>
  <si>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</si>
  <si>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</si>
  <si>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</si>
  <si>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</si>
  <si>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</si>
  <si>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</si>
  <si>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</si>
  <si>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</si>
  <si>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</si>
  <si>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</si>
  <si>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</si>
  <si>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</si>
  <si>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</si>
  <si>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</si>
  <si>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</si>
  <si>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</si>
  <si>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</si>
  <si>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</si>
  <si>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</si>
  <si>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</si>
  <si>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</si>
  <si>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</si>
  <si>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</si>
  <si>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</si>
  <si>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</si>
  <si>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</si>
  <si>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</si>
  <si>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</si>
  <si>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</si>
  <si>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</si>
  <si>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</si>
  <si>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</si>
  <si>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</si>
  <si>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</si>
  <si>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</si>
  <si>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</si>
  <si>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</si>
  <si>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</si>
  <si>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</si>
  <si>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</si>
  <si>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</si>
  <si>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</si>
  <si>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</si>
  <si>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</si>
  <si>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</si>
  <si>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</si>
  <si>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</si>
  <si>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</si>
  <si>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</si>
  <si>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</si>
  <si>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</si>
  <si>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</si>
  <si>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</si>
  <si>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</si>
  <si>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</si>
  <si>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</si>
  <si>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</si>
  <si>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</si>
  <si>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</si>
  <si>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</si>
  <si>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</si>
  <si>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</si>
  <si>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</si>
  <si>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</si>
  <si>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</si>
  <si>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</si>
  <si>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</si>
  <si>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</si>
  <si>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</si>
  <si>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</si>
  <si>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</si>
  <si>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</si>
  <si>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</si>
  <si>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</si>
  <si>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</si>
  <si>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</si>
  <si>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</si>
  <si>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</si>
  <si>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</si>
  <si>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</si>
  <si>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</si>
  <si>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</si>
  <si>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</si>
  <si>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</si>
  <si>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</si>
  <si>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</si>
  <si>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</si>
  <si>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</si>
  <si>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</si>
  <si>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</si>
  <si>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</si>
  <si>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</si>
  <si>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</si>
  <si>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</si>
  <si>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</si>
  <si>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</si>
  <si>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</si>
  <si>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</si>
  <si>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</si>
  <si>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</si>
  <si>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</si>
  <si>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</si>
  <si>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</si>
  <si>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</si>
  <si>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</si>
  <si>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</si>
  <si>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</si>
  <si>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</si>
  <si>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</si>
  <si>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</si>
  <si>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</si>
  <si>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</si>
  <si>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</si>
  <si>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</si>
  <si>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</si>
  <si>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</si>
  <si>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</si>
  <si>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</si>
  <si>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</si>
  <si>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</si>
  <si>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</si>
  <si>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</si>
  <si>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</si>
  <si>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</si>
  <si>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</si>
  <si>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</si>
  <si>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</si>
  <si>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</si>
  <si>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</si>
  <si>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</si>
  <si>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</si>
  <si>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</si>
  <si>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</si>
  <si>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</si>
  <si>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</si>
  <si>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</si>
  <si>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</si>
  <si>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</si>
  <si>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</si>
  <si>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</si>
  <si>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</si>
  <si>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</si>
  <si>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</si>
  <si>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</si>
  <si>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</si>
  <si>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</si>
  <si>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</si>
  <si>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</si>
  <si>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</si>
  <si>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</si>
  <si>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</si>
  <si>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</si>
  <si>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</si>
  <si>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</si>
  <si>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</si>
  <si>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</si>
  <si>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</si>
  <si>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</si>
  <si>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</si>
  <si>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</si>
  <si>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</si>
  <si>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</si>
  <si>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</si>
  <si>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</si>
  <si>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</si>
  <si>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</si>
  <si>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</si>
  <si>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</si>
  <si>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</si>
  <si>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</si>
  <si>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</si>
  <si>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</si>
  <si>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</si>
  <si>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</si>
  <si>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</si>
  <si>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</si>
  <si>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</si>
  <si>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</si>
  <si>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</si>
  <si>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</si>
  <si>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</si>
  <si>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</si>
  <si>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</si>
  <si>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</si>
  <si>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</si>
  <si>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</si>
  <si>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</si>
  <si>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</si>
  <si>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</si>
  <si>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</si>
  <si>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</si>
  <si>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</si>
  <si>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</si>
  <si>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</si>
  <si>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</si>
  <si>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</si>
  <si>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</si>
  <si>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</si>
  <si>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</si>
  <si>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</si>
  <si>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</si>
  <si>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</si>
  <si>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</si>
  <si>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</si>
  <si>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</si>
  <si>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</si>
  <si>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</si>
  <si>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</si>
  <si>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</si>
  <si>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</si>
  <si>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</si>
  <si>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</si>
  <si>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</si>
  <si>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</si>
  <si>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</si>
  <si>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</si>
  <si>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</si>
  <si>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</si>
  <si>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</si>
  <si>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</si>
  <si>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</si>
  <si>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</si>
  <si>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</si>
  <si>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</si>
  <si>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</si>
  <si>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</si>
  <si>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</si>
  <si>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</si>
  <si>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</si>
  <si>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</si>
  <si>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</si>
  <si>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</si>
  <si>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</si>
  <si>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</si>
  <si>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</si>
  <si>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</si>
  <si>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</si>
  <si>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</si>
  <si>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</si>
  <si>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</si>
  <si>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</si>
  <si>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</si>
  <si>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</si>
  <si>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</si>
  <si>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</si>
  <si>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</si>
  <si>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</si>
  <si>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</si>
  <si>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</si>
  <si>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</si>
  <si>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</si>
  <si>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</si>
  <si>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</si>
  <si>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</si>
  <si>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</si>
  <si>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</si>
  <si>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</si>
  <si>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</si>
  <si>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</si>
  <si>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</si>
  <si>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</si>
  <si>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</si>
  <si>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</si>
  <si>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</si>
  <si>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</si>
  <si>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</si>
  <si>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</si>
  <si>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</si>
  <si>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</si>
  <si>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</si>
  <si>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</si>
  <si>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</si>
  <si>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</si>
  <si>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</si>
  <si>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</si>
  <si>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</si>
  <si>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</si>
  <si>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</si>
  <si>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</si>
  <si>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</si>
  <si>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</si>
  <si>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</si>
  <si>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</si>
  <si>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</si>
  <si>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</si>
  <si>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</si>
  <si>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</si>
  <si>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</si>
  <si>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</si>
  <si>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</si>
  <si>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</si>
  <si>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</si>
  <si>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</si>
  <si>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</si>
  <si>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</si>
  <si>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</si>
  <si>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</si>
  <si>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</si>
  <si>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</si>
  <si>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</si>
  <si>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</si>
  <si>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</si>
  <si>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</si>
  <si>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</si>
  <si>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</si>
  <si>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</si>
  <si>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</si>
  <si>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</si>
  <si>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</si>
  <si>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</si>
  <si>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</si>
  <si>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</si>
  <si>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</si>
  <si>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</si>
  <si>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</si>
  <si>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</si>
  <si>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</si>
  <si>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</si>
  <si>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</si>
  <si>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</si>
  <si>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</si>
  <si>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</si>
  <si>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</si>
  <si>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</si>
  <si>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</si>
  <si>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</si>
  <si>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</si>
  <si>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</si>
  <si>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</si>
  <si>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</si>
  <si>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</si>
  <si>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</si>
  <si>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</si>
  <si>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</si>
  <si>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</si>
  <si>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</si>
  <si>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</si>
  <si>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</si>
  <si>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</si>
  <si>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</si>
  <si>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</si>
  <si>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</si>
  <si>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</si>
  <si>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</si>
  <si>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</si>
  <si>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</si>
  <si>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</si>
  <si>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</si>
  <si>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</si>
  <si>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</si>
  <si>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</si>
  <si>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</si>
  <si>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</si>
  <si>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</si>
  <si>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</si>
  <si>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</si>
  <si>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</si>
  <si>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</si>
  <si>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</si>
  <si>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</si>
  <si>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</si>
  <si>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</si>
  <si>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</si>
  <si>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</si>
  <si>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</si>
  <si>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</si>
  <si>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</si>
  <si>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</si>
  <si>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</si>
  <si>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</si>
  <si>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</si>
  <si>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</si>
  <si>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</si>
  <si>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</si>
  <si>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</si>
  <si>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</si>
  <si>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</si>
  <si>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</si>
  <si>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</si>
  <si>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</si>
  <si>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</si>
  <si>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</si>
  <si>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</si>
  <si>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</si>
  <si>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</si>
  <si>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</si>
  <si>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</si>
  <si>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</si>
  <si>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</si>
  <si>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</si>
  <si>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</si>
  <si>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</si>
  <si>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</si>
  <si>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</si>
  <si>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</si>
  <si>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</si>
  <si>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</si>
  <si>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</si>
  <si>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</si>
  <si>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</si>
  <si>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</si>
  <si>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</si>
  <si>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</si>
  <si>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</si>
  <si>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</si>
  <si>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</si>
  <si>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</si>
  <si>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</si>
  <si>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</si>
  <si>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</si>
  <si>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</si>
  <si>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</si>
  <si>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</si>
  <si>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</si>
  <si>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</si>
  <si>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</si>
  <si>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</si>
  <si>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</si>
  <si>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</si>
  <si>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</si>
  <si>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</si>
  <si>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</si>
  <si>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</si>
  <si>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</si>
  <si>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</si>
  <si>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</si>
  <si>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</si>
  <si>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</si>
  <si>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</si>
  <si>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</si>
  <si>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</si>
  <si>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</si>
  <si>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</si>
  <si>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</si>
  <si>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</si>
  <si>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</si>
  <si>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</si>
  <si>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</si>
  <si>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</si>
  <si>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</si>
  <si>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</si>
  <si>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</si>
  <si>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</si>
  <si>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</si>
  <si>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</si>
  <si>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</si>
  <si>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</si>
  <si>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</si>
  <si>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</si>
  <si>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</si>
  <si>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</si>
  <si>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</si>
  <si>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</si>
  <si>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</si>
  <si>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</si>
  <si>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</si>
  <si>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</si>
  <si>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</si>
  <si>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</si>
  <si>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</si>
  <si>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</si>
  <si>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</si>
  <si>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</si>
  <si>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</si>
  <si>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</si>
  <si>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</si>
  <si>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</si>
  <si>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</si>
  <si>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</si>
  <si>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</si>
  <si>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</si>
  <si>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</si>
  <si>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</si>
  <si>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</si>
  <si>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</si>
  <si>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</si>
  <si>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</si>
  <si>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</si>
  <si>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</si>
  <si>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</si>
  <si>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</si>
  <si>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</si>
  <si>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</si>
  <si>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</si>
  <si>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</si>
  <si>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</si>
  <si>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</si>
  <si>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</si>
  <si>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</si>
  <si>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</si>
  <si>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</si>
  <si>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</si>
  <si>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</si>
  <si>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</si>
  <si>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</si>
  <si>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</si>
  <si>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</si>
  <si>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</si>
  <si>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</si>
  <si>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</si>
  <si>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</si>
  <si>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</si>
  <si>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</si>
  <si>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</si>
  <si>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</si>
  <si>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</si>
  <si>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</si>
  <si>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</si>
  <si>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</si>
  <si>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</si>
  <si>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</si>
  <si>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</si>
  <si>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</si>
  <si>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</si>
  <si>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</si>
  <si>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</si>
  <si>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</si>
  <si>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</si>
  <si>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</si>
  <si>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</si>
  <si>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</si>
  <si>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</si>
  <si>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</si>
  <si>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</si>
  <si>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</si>
  <si>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</si>
  <si>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</si>
  <si>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</si>
  <si>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</si>
  <si>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</si>
  <si>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</si>
  <si>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</si>
  <si>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</si>
  <si>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</si>
  <si>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</si>
  <si>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</si>
  <si>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</si>
  <si>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</si>
  <si>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</si>
  <si>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</si>
  <si>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</si>
  <si>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</si>
  <si>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</si>
  <si>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</si>
  <si>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</si>
  <si>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</si>
  <si>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</si>
  <si>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</si>
  <si>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</si>
  <si>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</si>
  <si>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</si>
  <si>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</si>
  <si>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</si>
  <si>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</si>
  <si>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</si>
  <si>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</si>
  <si>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</si>
  <si>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</si>
  <si>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</si>
  <si>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</si>
  <si>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</si>
  <si>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</si>
  <si>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</si>
  <si>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</si>
  <si>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</si>
  <si>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</si>
  <si>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</si>
  <si>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</si>
  <si>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</si>
  <si>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</si>
  <si>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</si>
  <si>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</si>
  <si>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</si>
  <si>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</si>
  <si>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</si>
  <si>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</si>
  <si>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</si>
  <si>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</si>
  <si>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</si>
  <si>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</si>
  <si>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</si>
  <si>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</si>
  <si>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</si>
  <si>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</si>
  <si>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</si>
  <si>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</si>
  <si>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</si>
  <si>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</si>
  <si>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</si>
  <si>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</si>
  <si>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</si>
  <si>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</si>
  <si>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</si>
  <si>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</si>
  <si>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</si>
  <si>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</si>
  <si>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</si>
  <si>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</si>
  <si>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</si>
  <si>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</si>
  <si>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</si>
  <si>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</si>
  <si>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</si>
  <si>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</si>
  <si>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</si>
  <si>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</si>
  <si>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</si>
  <si>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</si>
  <si>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</si>
  <si>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</si>
  <si>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</si>
  <si>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</si>
  <si>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</si>
  <si>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</si>
  <si>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</si>
  <si>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</si>
  <si>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</si>
  <si>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</si>
  <si>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</si>
  <si>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</si>
  <si>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</si>
  <si>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</si>
  <si>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</si>
  <si>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</si>
  <si>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</si>
  <si>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</si>
  <si>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</si>
  <si>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</si>
  <si>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</si>
  <si>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</si>
  <si>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</si>
  <si>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</si>
  <si>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</si>
  <si>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</si>
  <si>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</si>
  <si>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</si>
  <si>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</si>
  <si>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</si>
  <si>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</si>
  <si>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</si>
  <si>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</si>
  <si>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</si>
  <si>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</si>
  <si>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</si>
  <si>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</si>
  <si>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</si>
  <si>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</si>
  <si>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</si>
  <si>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</si>
  <si>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</si>
  <si>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</si>
  <si>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</si>
  <si>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</si>
  <si>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</si>
  <si>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</si>
  <si>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</si>
  <si>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</si>
  <si>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</si>
  <si>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</si>
  <si>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</si>
  <si>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</si>
  <si>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</si>
  <si>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</si>
  <si>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</si>
  <si>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</si>
  <si>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</si>
  <si>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</si>
  <si>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</si>
  <si>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</si>
  <si>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</si>
  <si>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</si>
  <si>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</si>
  <si>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</si>
  <si>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</si>
  <si>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</si>
  <si>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</si>
  <si>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</si>
  <si>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</si>
  <si>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</si>
  <si>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</si>
  <si>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</si>
  <si>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</si>
  <si>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</si>
  <si>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</si>
  <si>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</si>
  <si>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</si>
  <si>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</si>
  <si>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</si>
  <si>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</si>
  <si>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</si>
  <si>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</si>
  <si>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</si>
  <si>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</si>
  <si>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</si>
  <si>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</si>
  <si>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</si>
  <si>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</si>
  <si>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</si>
  <si>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</si>
  <si>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</si>
  <si>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</si>
  <si>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</si>
  <si>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</si>
  <si>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</si>
  <si>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</si>
  <si>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</si>
  <si>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</si>
  <si>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</si>
  <si>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</si>
  <si>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</si>
  <si>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</si>
  <si>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</si>
  <si>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</si>
  <si>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</si>
  <si>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</si>
  <si>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</si>
  <si>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</si>
  <si>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</si>
  <si>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</si>
  <si>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</si>
  <si>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</si>
  <si>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</si>
  <si>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</si>
  <si>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</si>
  <si>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</si>
  <si>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</si>
  <si>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</si>
  <si>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</si>
  <si>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</si>
  <si>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</si>
  <si>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</si>
  <si>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</si>
  <si>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</si>
  <si>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</si>
  <si>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</si>
  <si>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</si>
  <si>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</si>
  <si>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</si>
  <si>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</si>
  <si>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</si>
  <si>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</si>
  <si>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</si>
  <si>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</si>
  <si>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</si>
  <si>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</si>
  <si>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</si>
  <si>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</si>
  <si>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</si>
  <si>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</si>
  <si>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</si>
  <si>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</si>
  <si>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</si>
  <si>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</si>
  <si>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</si>
  <si>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</si>
  <si>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</si>
  <si>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</si>
  <si>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</si>
  <si>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</si>
  <si>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</si>
  <si>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</si>
  <si>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</si>
  <si>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</si>
  <si>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</si>
  <si>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</si>
  <si>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</si>
  <si>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</si>
  <si>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</si>
  <si>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</si>
  <si>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</si>
  <si>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</si>
  <si>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</si>
  <si>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</si>
  <si>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</si>
  <si>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</si>
  <si>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</si>
  <si>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</si>
  <si>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</si>
  <si>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</si>
  <si>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</si>
  <si>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</si>
  <si>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</si>
  <si>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</si>
  <si>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</si>
  <si>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</si>
  <si>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</si>
  <si>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</si>
  <si>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</si>
  <si>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</si>
  <si>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</si>
  <si>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</si>
  <si>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</si>
  <si>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</si>
  <si>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</si>
  <si>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</si>
  <si>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</si>
  <si>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</si>
  <si>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</si>
  <si>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</si>
  <si>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</si>
  <si>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</si>
  <si>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</si>
  <si>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</si>
  <si>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</si>
  <si>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</si>
  <si>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</si>
  <si>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</si>
  <si>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</si>
  <si>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</si>
  <si>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</si>
  <si>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</si>
  <si>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</si>
  <si>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</si>
  <si>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</si>
  <si>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</si>
  <si>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</si>
  <si>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</si>
  <si>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</si>
  <si>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</si>
  <si>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</si>
  <si>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</si>
  <si>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</si>
  <si>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</si>
  <si>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</si>
  <si>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</si>
  <si>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</si>
  <si>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</si>
  <si>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</si>
  <si>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</si>
  <si>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</si>
  <si>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</si>
  <si>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</si>
  <si>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</si>
  <si>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</si>
  <si>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</si>
  <si>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</si>
  <si>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</si>
  <si>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</si>
  <si>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</si>
  <si>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</si>
  <si>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</si>
  <si>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</si>
  <si>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</si>
  <si>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</si>
  <si>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</si>
  <si>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</si>
  <si>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</si>
  <si>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</si>
  <si>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</si>
  <si>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</si>
  <si>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</si>
  <si>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</si>
  <si>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</si>
  <si>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</si>
  <si>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</si>
  <si>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</si>
  <si>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</si>
  <si>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</si>
  <si>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</si>
  <si>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</si>
  <si>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</si>
  <si>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</si>
  <si>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</si>
  <si>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</si>
  <si>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</si>
  <si>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</si>
  <si>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</si>
  <si>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</si>
  <si>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</si>
  <si>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</si>
  <si>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</si>
  <si>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</si>
  <si>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</si>
  <si>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</si>
  <si>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</si>
  <si>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</si>
  <si>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</si>
  <si>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</si>
  <si>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</si>
  <si>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</si>
  <si>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</si>
  <si>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</si>
  <si>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</si>
  <si>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</si>
  <si>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</si>
  <si>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</si>
  <si>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</si>
  <si>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</si>
  <si>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</si>
  <si>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</si>
  <si>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</si>
  <si>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</si>
  <si>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</si>
  <si>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</si>
  <si>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</si>
  <si>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</si>
  <si>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</si>
  <si>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</si>
  <si>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</si>
  <si>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</si>
  <si>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</si>
  <si>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</si>
  <si>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</si>
  <si>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</si>
  <si>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</si>
  <si>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</si>
  <si>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</si>
  <si>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</si>
  <si>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</si>
  <si>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</si>
  <si>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</si>
  <si>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</si>
  <si>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</si>
  <si>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</si>
  <si>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</si>
  <si>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</si>
  <si>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</si>
  <si>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</si>
  <si>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</si>
  <si>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</si>
  <si>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</si>
  <si>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</si>
  <si>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</si>
  <si>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</si>
  <si>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</si>
  <si>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</si>
  <si>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</si>
  <si>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</si>
  <si>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</si>
  <si>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</si>
  <si>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</si>
  <si>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</si>
  <si>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</si>
  <si>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</si>
  <si>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</si>
  <si>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</si>
  <si>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</si>
  <si>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</si>
  <si>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</si>
  <si>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</si>
  <si>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</si>
  <si>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</si>
  <si>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</si>
  <si>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</si>
  <si>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</si>
  <si>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</si>
  <si>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</si>
  <si>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</si>
  <si>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</si>
  <si>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</si>
  <si>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</si>
  <si>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</si>
  <si>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</si>
  <si>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</si>
  <si>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</si>
  <si>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</si>
  <si>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</si>
  <si>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</si>
  <si>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</si>
  <si>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</si>
  <si>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</si>
  <si>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</si>
  <si>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</si>
  <si>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</si>
  <si>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</si>
  <si>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</si>
  <si>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</si>
  <si>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</si>
  <si>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</si>
  <si>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</si>
  <si>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</si>
  <si>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</si>
  <si>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</si>
  <si>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</si>
  <si>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</si>
  <si>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</si>
  <si>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</si>
  <si>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</si>
  <si>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</si>
  <si>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</si>
  <si>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</si>
  <si>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</si>
  <si>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</si>
  <si>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</si>
  <si>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</si>
  <si>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</si>
  <si>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</si>
  <si>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</si>
  <si>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</si>
  <si>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</si>
  <si>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</si>
  <si>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</si>
  <si>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</si>
  <si>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</si>
  <si>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</si>
  <si>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</si>
  <si>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</si>
  <si>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</si>
  <si>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</si>
  <si>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</si>
  <si>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</si>
  <si>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</si>
  <si>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</si>
  <si>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</si>
  <si>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</si>
  <si>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</si>
  <si>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</si>
  <si>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</si>
  <si>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</si>
  <si>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</si>
  <si>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</si>
  <si>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</si>
  <si>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</si>
  <si>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</si>
  <si>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</si>
  <si>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</si>
  <si>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</si>
  <si>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</si>
  <si>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</si>
  <si>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</si>
  <si>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</si>
  <si>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</si>
  <si>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</si>
  <si>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</si>
  <si>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</si>
  <si>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</si>
  <si>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</si>
  <si>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</si>
  <si>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</si>
  <si>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</si>
  <si>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</si>
  <si>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</si>
  <si>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</si>
  <si>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</si>
  <si>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</si>
  <si>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</si>
  <si>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</si>
  <si>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</si>
  <si>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</si>
  <si>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</si>
  <si>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</si>
  <si>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</si>
  <si>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</si>
  <si>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</si>
  <si>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</si>
  <si>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</si>
  <si>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</si>
  <si>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</si>
  <si>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</si>
  <si>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</si>
  <si>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</si>
  <si>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</si>
  <si>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</si>
  <si>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</si>
  <si>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</si>
  <si>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</si>
  <si>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</si>
  <si>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</si>
  <si>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</si>
  <si>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</si>
  <si>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</si>
  <si>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</si>
  <si>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</si>
  <si>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</si>
  <si>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</si>
  <si>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</si>
  <si>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</si>
  <si>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</si>
  <si>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</si>
  <si>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</si>
  <si>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</si>
  <si>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</si>
  <si>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</si>
  <si>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</si>
  <si>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</si>
  <si>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</si>
  <si>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</si>
  <si>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</si>
  <si>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</si>
  <si>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</si>
  <si>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</si>
  <si>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</si>
  <si>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</si>
  <si>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</si>
  <si>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</si>
  <si>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</si>
  <si>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</si>
  <si>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</si>
  <si>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</si>
  <si>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</si>
  <si>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</si>
  <si>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</si>
  <si>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</si>
  <si>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</si>
  <si>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</si>
  <si>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</si>
  <si>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</si>
  <si>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</si>
  <si>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</si>
  <si>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</si>
  <si>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</si>
  <si>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</si>
  <si>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</si>
  <si>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</si>
  <si>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</si>
  <si>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</si>
  <si>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</si>
  <si>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</si>
  <si>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</si>
  <si>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</si>
  <si>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</si>
  <si>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</si>
  <si>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</si>
  <si>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</si>
  <si>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</si>
  <si>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</si>
  <si>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</si>
  <si>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</si>
  <si>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</si>
  <si>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</si>
  <si>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</si>
  <si>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</si>
  <si>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</si>
  <si>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</si>
  <si>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</si>
  <si>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</si>
  <si>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</si>
  <si>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</si>
  <si>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</si>
  <si>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</si>
  <si>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</si>
  <si>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</si>
  <si>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</si>
  <si>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</si>
  <si>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</si>
  <si>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</si>
  <si>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</si>
  <si>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</si>
  <si>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</si>
  <si>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</si>
  <si>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</si>
  <si>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</si>
  <si>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</si>
  <si>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</si>
  <si>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</si>
  <si>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</si>
  <si>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</si>
  <si>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</si>
  <si>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</si>
  <si>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</si>
  <si>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</si>
  <si>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</si>
  <si>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</si>
  <si>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</si>
  <si>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</si>
  <si>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</si>
  <si>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</si>
  <si>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</si>
  <si>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</si>
  <si>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</si>
  <si>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</si>
  <si>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</si>
  <si>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</si>
  <si>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</si>
  <si>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</si>
  <si>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</si>
  <si>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</si>
  <si>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</si>
  <si>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</si>
  <si>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</si>
  <si>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</si>
  <si>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</si>
  <si>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</si>
  <si>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</si>
  <si>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</si>
  <si>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</si>
  <si>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</si>
  <si>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</si>
  <si>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</si>
  <si>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</si>
  <si>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</si>
  <si>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</si>
  <si>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</si>
  <si>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</si>
  <si>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</si>
  <si>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</si>
  <si>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</si>
  <si>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</si>
  <si>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</si>
  <si>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</si>
  <si>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</si>
  <si>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</si>
  <si>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</si>
  <si>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</si>
  <si>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</si>
  <si>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</si>
  <si>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</si>
  <si>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</si>
  <si>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</si>
  <si>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</si>
  <si>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</si>
  <si>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</si>
  <si>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</si>
  <si>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</si>
  <si>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</si>
  <si>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</si>
  <si>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</si>
  <si>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</si>
  <si>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</si>
  <si>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</si>
  <si>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</si>
  <si>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</si>
  <si>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</si>
  <si>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</si>
  <si>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</si>
  <si>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</si>
  <si>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</si>
  <si>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</si>
  <si>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</si>
  <si>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</si>
  <si>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</si>
  <si>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</si>
  <si>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</si>
  <si>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</si>
  <si>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</si>
  <si>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</si>
  <si>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</si>
  <si>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</si>
  <si>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</si>
  <si>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</si>
  <si>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</si>
  <si>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</si>
  <si>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</si>
  <si>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</si>
  <si>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</si>
  <si>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</si>
  <si>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</si>
  <si>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</si>
  <si>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</si>
  <si>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</si>
  <si>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</si>
  <si>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</si>
  <si>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</si>
  <si>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</si>
  <si>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</si>
  <si>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</si>
  <si>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</si>
  <si>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</si>
  <si>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</si>
  <si>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</si>
  <si>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</si>
  <si>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</si>
  <si>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</si>
  <si>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</si>
  <si>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</si>
  <si>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</si>
  <si>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</si>
  <si>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</si>
  <si>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</si>
  <si>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</si>
  <si>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</si>
  <si>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</si>
  <si>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</si>
  <si>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</si>
  <si>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</si>
  <si>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</si>
  <si>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</si>
  <si>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</si>
  <si>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</si>
  <si>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</si>
  <si>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</si>
  <si>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</si>
  <si>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</si>
  <si>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</si>
  <si>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</si>
  <si>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</si>
  <si>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</si>
  <si>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</si>
  <si>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</si>
  <si>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</si>
  <si>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</si>
  <si>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</si>
  <si>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</si>
  <si>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</si>
  <si>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</si>
  <si>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</si>
  <si>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</si>
  <si>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</si>
  <si>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</si>
  <si>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</si>
  <si>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</si>
  <si>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</si>
  <si>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</si>
  <si>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</si>
  <si>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</si>
  <si>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</si>
  <si>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</si>
  <si>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</si>
  <si>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</si>
  <si>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</si>
  <si>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</si>
  <si>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</si>
  <si>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</si>
  <si>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</si>
  <si>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</si>
  <si>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</si>
  <si>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</si>
  <si>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</si>
  <si>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</si>
  <si>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</si>
  <si>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</si>
  <si>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</si>
  <si>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</si>
  <si>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</si>
  <si>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</si>
  <si>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</si>
  <si>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</si>
  <si>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</si>
  <si>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</si>
  <si>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</si>
  <si>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</si>
  <si>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</si>
  <si>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</si>
  <si>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</si>
  <si>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</si>
  <si>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</si>
  <si>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</si>
  <si>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</si>
  <si>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</si>
  <si>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</si>
  <si>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</si>
  <si>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</si>
  <si>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</si>
  <si>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</si>
  <si>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</si>
  <si>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</si>
  <si>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</si>
  <si>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</si>
  <si>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</si>
  <si>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</si>
  <si>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</si>
  <si>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</si>
  <si>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</si>
  <si>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</si>
  <si>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</si>
  <si>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</si>
  <si>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</si>
  <si>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</si>
  <si>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</si>
  <si>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</si>
  <si>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</si>
  <si>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</si>
  <si>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</si>
  <si>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</si>
  <si>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</si>
  <si>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</si>
  <si>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</si>
  <si>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</si>
  <si>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</si>
  <si>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</si>
  <si>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</si>
  <si>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</si>
  <si>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</si>
  <si>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</si>
  <si>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</si>
  <si>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</si>
  <si>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</si>
  <si>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</si>
  <si>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</si>
  <si>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</si>
  <si>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</si>
  <si>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</si>
  <si>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</si>
  <si>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</si>
  <si>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</si>
  <si>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</si>
  <si>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</si>
  <si>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</si>
  <si>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</si>
  <si>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</si>
  <si>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</si>
  <si>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</si>
  <si>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</si>
  <si>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</si>
  <si>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</si>
  <si>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</si>
  <si>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</si>
  <si>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</si>
  <si>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</si>
  <si>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</si>
  <si>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</si>
  <si>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</si>
  <si>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</si>
  <si>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</si>
  <si>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</si>
  <si>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</si>
  <si>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</si>
  <si>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</si>
  <si>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</si>
  <si>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</si>
  <si>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</si>
  <si>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</si>
  <si>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</si>
  <si>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</si>
  <si>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</si>
  <si>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</si>
  <si>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</si>
  <si>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</si>
  <si>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</si>
  <si>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</si>
  <si>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</si>
  <si>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</si>
  <si>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</si>
  <si>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</si>
  <si>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</si>
  <si>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</si>
  <si>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</si>
  <si>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</si>
  <si>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</si>
  <si>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</si>
  <si>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</si>
  <si>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</si>
  <si>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</si>
  <si>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</si>
  <si>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</si>
  <si>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</si>
  <si>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</si>
  <si>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</si>
  <si>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</si>
  <si>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</si>
  <si>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</si>
  <si>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</si>
  <si>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</si>
  <si>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</si>
  <si>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</si>
  <si>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</si>
  <si>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</si>
  <si>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</si>
  <si>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</si>
  <si>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</si>
  <si>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</si>
  <si>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</si>
  <si>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</si>
  <si>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</si>
  <si>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</si>
  <si>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</si>
  <si>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</si>
  <si>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</si>
  <si>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</si>
  <si>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</si>
  <si>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</si>
  <si>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</si>
  <si>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</si>
  <si>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</si>
  <si>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</si>
  <si>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</si>
  <si>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</si>
  <si>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</si>
  <si>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</si>
  <si>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</si>
  <si>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</si>
  <si>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</si>
  <si>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</si>
  <si>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</si>
  <si>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</si>
  <si>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</si>
  <si>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</si>
  <si>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</si>
  <si>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</si>
  <si>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</si>
  <si>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</si>
  <si>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</si>
  <si>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</si>
  <si>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</si>
  <si>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</si>
  <si>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</si>
  <si>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</si>
  <si>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</si>
  <si>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</si>
  <si>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</si>
  <si>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</si>
  <si>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</si>
  <si>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</si>
  <si>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</si>
  <si>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</si>
  <si>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</si>
  <si>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</si>
  <si>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</si>
  <si>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</si>
  <si>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</si>
  <si>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</si>
  <si>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</si>
  <si>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</si>
  <si>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</si>
  <si>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</si>
  <si>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</si>
  <si>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</si>
  <si>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</si>
  <si>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</si>
  <si>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</si>
  <si>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</si>
  <si>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</si>
  <si>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</si>
  <si>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</si>
  <si>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</si>
  <si>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</si>
  <si>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</si>
  <si>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</si>
  <si>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</si>
  <si>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</si>
  <si>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</si>
  <si>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</si>
  <si>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</si>
  <si>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</si>
  <si>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</si>
  <si>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</si>
  <si>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</si>
  <si>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</si>
  <si>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</si>
  <si>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</si>
  <si>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</si>
  <si>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</si>
  <si>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</si>
  <si>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</si>
  <si>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</si>
  <si>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</si>
  <si>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</si>
  <si>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</si>
  <si>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</si>
  <si>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</si>
  <si>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</si>
  <si>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</si>
  <si>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</si>
  <si>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</si>
  <si>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</si>
  <si>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</si>
  <si>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</si>
  <si>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</si>
  <si>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</si>
  <si>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</si>
  <si>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</si>
  <si>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</si>
  <si>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</si>
  <si>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</si>
  <si>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</si>
  <si>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</si>
  <si>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</si>
  <si>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</si>
  <si>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</si>
  <si>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</si>
  <si>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</si>
  <si>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</si>
  <si>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</si>
  <si>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</si>
  <si>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</si>
  <si>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</si>
  <si>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</si>
  <si>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</si>
  <si>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</si>
  <si>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</si>
  <si>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</si>
  <si>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</si>
  <si>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</si>
  <si>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</si>
  <si>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</si>
  <si>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</si>
  <si>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</si>
  <si>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</si>
  <si>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</si>
  <si>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</si>
  <si>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</si>
  <si>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</si>
  <si>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</si>
  <si>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</si>
  <si>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</si>
  <si>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</si>
  <si>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</si>
  <si>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</si>
  <si>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</si>
  <si>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</si>
  <si>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</si>
  <si>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</si>
  <si>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</si>
  <si>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</si>
  <si>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</si>
  <si>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</si>
  <si>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</si>
  <si>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</si>
  <si>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</si>
  <si>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</si>
  <si>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</si>
  <si>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</si>
  <si>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</si>
  <si>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</si>
  <si>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</si>
  <si>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</si>
  <si>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</si>
  <si>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</si>
  <si>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</si>
  <si>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</si>
  <si>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</si>
  <si>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</si>
  <si>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</si>
  <si>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</si>
  <si>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</si>
  <si>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</si>
  <si>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</si>
  <si>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</si>
  <si>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</si>
  <si>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</si>
  <si>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</si>
  <si>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</si>
  <si>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</si>
  <si>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</si>
  <si>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</si>
  <si>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</si>
  <si>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</si>
  <si>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</si>
  <si>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</si>
  <si>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</si>
  <si>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</si>
  <si>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</si>
  <si>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</si>
  <si>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</si>
  <si>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</si>
  <si>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</si>
  <si>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</si>
  <si>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</si>
  <si>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</si>
  <si>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</si>
  <si>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</si>
  <si>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</si>
  <si>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</si>
  <si>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</si>
  <si>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</si>
  <si>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</si>
  <si>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</si>
  <si>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</si>
  <si>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</si>
  <si>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</si>
  <si>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</si>
  <si>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</si>
  <si>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</si>
  <si>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</si>
  <si>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</si>
  <si>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</si>
  <si>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</si>
  <si>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</si>
  <si>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</si>
  <si>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</si>
  <si>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</si>
  <si>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</si>
  <si>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</si>
  <si>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</si>
  <si>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</si>
  <si>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</si>
  <si>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</si>
  <si>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</si>
  <si>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</si>
  <si>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</si>
  <si>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</si>
  <si>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</si>
  <si>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</si>
  <si>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</si>
  <si>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</si>
  <si>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</si>
  <si>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</si>
  <si>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</si>
  <si>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</si>
  <si>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</si>
  <si>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</si>
  <si>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</si>
  <si>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</si>
  <si>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</si>
  <si>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</si>
  <si>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</si>
  <si>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</si>
  <si>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</si>
  <si>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</si>
  <si>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</si>
  <si>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</si>
  <si>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</si>
  <si>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</si>
  <si>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</si>
  <si>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</si>
  <si>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</si>
  <si>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</si>
  <si>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</si>
  <si>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</si>
  <si>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</si>
  <si>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</si>
  <si>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</si>
  <si>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</si>
  <si>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</si>
  <si>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</si>
  <si>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</si>
  <si>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</si>
  <si>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</si>
  <si>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</si>
  <si>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</si>
  <si>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</si>
  <si>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</si>
  <si>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</si>
  <si>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</si>
  <si>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</si>
  <si>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</si>
  <si>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</si>
  <si>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</si>
  <si>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</si>
  <si>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</si>
  <si>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</si>
  <si>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</si>
  <si>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</si>
  <si>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</si>
  <si>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</si>
  <si>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</si>
  <si>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</si>
  <si>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</si>
  <si>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</si>
  <si>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</si>
  <si>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</si>
  <si>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</si>
  <si>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</si>
  <si>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</si>
  <si>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</si>
  <si>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</si>
  <si>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</si>
  <si>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</si>
  <si>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</si>
  <si>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</si>
  <si>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</si>
  <si>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</si>
  <si>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</si>
  <si>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</si>
  <si>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</si>
  <si>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</si>
  <si>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</si>
  <si>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</si>
  <si>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</si>
  <si>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</si>
  <si>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</si>
  <si>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</si>
  <si>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</si>
  <si>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</si>
  <si>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</si>
  <si>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</si>
  <si>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</si>
  <si>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</si>
  <si>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</si>
  <si>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</si>
  <si>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</si>
  <si>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</si>
  <si>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</si>
  <si>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</si>
  <si>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</si>
  <si>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</si>
  <si>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</si>
  <si>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</si>
  <si>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</si>
  <si>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</si>
  <si>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</si>
  <si>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</si>
  <si>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</si>
  <si>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</si>
  <si>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</si>
  <si>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</si>
  <si>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</si>
  <si>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</si>
  <si>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</si>
  <si>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</si>
  <si>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</si>
  <si>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</si>
  <si>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</si>
  <si>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</si>
  <si>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</si>
  <si>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</si>
  <si>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</si>
  <si>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</si>
  <si>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</si>
  <si>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</si>
  <si>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</si>
  <si>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</si>
  <si>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</si>
  <si>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</si>
  <si>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</si>
  <si>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</si>
  <si>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</si>
  <si>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</si>
  <si>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</si>
  <si>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</si>
  <si>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</si>
  <si>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</si>
  <si>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</si>
  <si>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</si>
  <si>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</si>
  <si>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</si>
  <si>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</si>
  <si>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</si>
  <si>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</si>
  <si>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</si>
  <si>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</si>
  <si>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</si>
  <si>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</si>
  <si>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</si>
  <si>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</si>
  <si>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</si>
  <si>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</si>
  <si>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</si>
  <si>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</si>
  <si>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</si>
  <si>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</si>
  <si>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</si>
  <si>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</si>
  <si>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</si>
  <si>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</si>
  <si>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</si>
  <si>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</si>
  <si>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</si>
  <si>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</si>
  <si>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</si>
  <si>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</si>
  <si>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</si>
  <si>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</si>
  <si>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</si>
  <si>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</si>
  <si>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</si>
  <si>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</si>
  <si>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</si>
  <si>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</si>
  <si>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</si>
  <si>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</si>
  <si>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</si>
  <si>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</si>
  <si>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</si>
  <si>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</si>
  <si>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</si>
  <si>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</si>
  <si>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</si>
  <si>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</si>
  <si>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</si>
  <si>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</si>
  <si>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</si>
  <si>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</si>
  <si>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</si>
  <si>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</si>
  <si>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</si>
  <si>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</si>
  <si>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</si>
  <si>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</si>
  <si>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</si>
  <si>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</si>
  <si>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</si>
  <si>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</si>
  <si>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</si>
  <si>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</si>
  <si>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</si>
  <si>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</si>
  <si>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</si>
  <si>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</si>
  <si>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</si>
  <si>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</si>
  <si>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</si>
  <si>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</si>
  <si>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</si>
  <si>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</si>
  <si>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</si>
  <si>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</si>
  <si>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</si>
  <si>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</si>
  <si>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</si>
  <si>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</si>
  <si>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</si>
  <si>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</si>
  <si>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</si>
  <si>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</si>
  <si>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</si>
  <si>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</si>
  <si>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</si>
  <si>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</si>
  <si>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</si>
  <si>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</si>
  <si>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</si>
  <si>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</si>
  <si>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</si>
  <si>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</si>
  <si>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</si>
  <si>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</si>
  <si>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</si>
  <si>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</si>
  <si>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</si>
  <si>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</si>
  <si>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</si>
  <si>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</si>
  <si>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</si>
  <si>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</si>
  <si>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</si>
  <si>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</si>
  <si>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</si>
  <si>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</si>
  <si>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</si>
  <si>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</si>
  <si>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</si>
  <si>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</si>
  <si>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</si>
  <si>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</si>
  <si>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</si>
  <si>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</si>
  <si>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</si>
  <si>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</si>
  <si>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</si>
  <si>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</si>
  <si>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</si>
  <si>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</si>
  <si>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</si>
  <si>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</si>
  <si>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</si>
  <si>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</si>
  <si>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</si>
  <si>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</si>
  <si>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</si>
  <si>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</si>
  <si>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</si>
  <si>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</si>
  <si>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</si>
  <si>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</si>
  <si>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</si>
  <si>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</si>
  <si>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</si>
  <si>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</si>
  <si>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</si>
  <si>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</si>
  <si>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</si>
  <si>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</si>
  <si>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</si>
  <si>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</si>
  <si>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</si>
  <si>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</si>
  <si>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</si>
  <si>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</si>
  <si>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</si>
  <si>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</si>
  <si>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</si>
  <si>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</si>
  <si>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</si>
  <si>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</si>
  <si>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</si>
  <si>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</si>
  <si>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</si>
  <si>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</si>
  <si>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</si>
  <si>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</si>
  <si>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</si>
  <si>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</si>
  <si>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</si>
  <si>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</si>
  <si>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</si>
  <si>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</si>
  <si>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</si>
  <si>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</si>
  <si>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</si>
  <si>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</si>
  <si>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</si>
  <si>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</si>
  <si>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</si>
  <si>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</si>
  <si>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</si>
  <si>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</si>
  <si>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</si>
  <si>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</si>
  <si>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</si>
  <si>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</si>
  <si>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</si>
  <si>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</si>
  <si>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</si>
  <si>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</si>
  <si>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</si>
  <si>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</si>
  <si>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</si>
  <si>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</si>
  <si>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</si>
  <si>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</si>
  <si>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</si>
  <si>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</si>
  <si>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</si>
  <si>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</si>
  <si>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</si>
  <si>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</si>
  <si>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</si>
  <si>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</si>
  <si>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</si>
  <si>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</si>
  <si>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</si>
  <si>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</si>
  <si>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</si>
  <si>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</si>
  <si>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</si>
  <si>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</si>
  <si>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</si>
  <si>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</si>
  <si>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</si>
  <si>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</si>
  <si>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</si>
  <si>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</si>
  <si>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</si>
  <si>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</si>
  <si>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</si>
  <si>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</si>
  <si>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</si>
  <si>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</si>
  <si>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</si>
  <si>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</si>
  <si>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</si>
  <si>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</si>
  <si>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</si>
  <si>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</si>
  <si>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</si>
  <si>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</si>
  <si>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</si>
  <si>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</si>
  <si>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</si>
  <si>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</si>
  <si>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</si>
  <si>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</si>
  <si>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</si>
  <si>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</si>
  <si>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</si>
  <si>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</si>
  <si>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</si>
  <si>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</si>
  <si>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</si>
  <si>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</si>
  <si>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</si>
  <si>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</si>
  <si>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</si>
  <si>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</si>
  <si>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</si>
  <si>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</si>
  <si>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</si>
  <si>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</si>
  <si>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</si>
  <si>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</si>
  <si>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</si>
  <si>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</si>
  <si>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</si>
  <si>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</si>
  <si>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</si>
  <si>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</si>
  <si>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</si>
  <si>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</si>
  <si>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</si>
  <si>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</si>
  <si>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</si>
  <si>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</si>
  <si>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</si>
  <si>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</si>
  <si>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</si>
  <si>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</si>
  <si>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</si>
  <si>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</si>
  <si>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</si>
  <si>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</si>
  <si>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</si>
  <si>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</si>
  <si>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</si>
  <si>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</si>
  <si>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</si>
  <si>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</si>
  <si>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</si>
  <si>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</si>
  <si>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</si>
  <si>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</si>
  <si>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</si>
  <si>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</si>
  <si>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</si>
  <si>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</si>
  <si>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</si>
  <si>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</si>
  <si>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</si>
  <si>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</si>
  <si>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</si>
  <si>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</si>
  <si>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</si>
  <si>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</si>
  <si>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</si>
  <si>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</si>
  <si>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</si>
  <si>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</si>
  <si>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</si>
  <si>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</si>
  <si>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</si>
  <si>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</si>
  <si>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</si>
  <si>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</si>
  <si>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</si>
  <si>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</si>
  <si>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</si>
  <si>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</si>
  <si>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</si>
  <si>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</si>
  <si>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</si>
  <si>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</si>
  <si>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</si>
  <si>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</si>
  <si>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</si>
  <si>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</si>
  <si>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</si>
  <si>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</si>
  <si>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</si>
  <si>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</si>
  <si>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</si>
  <si>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</si>
  <si>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</si>
  <si>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</si>
  <si>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</si>
  <si>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</si>
  <si>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</si>
  <si>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</si>
  <si>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</si>
  <si>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</si>
  <si>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</si>
  <si>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</si>
  <si>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</si>
  <si>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</si>
  <si>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</si>
  <si>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</si>
  <si>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</si>
  <si>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</si>
  <si>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</si>
  <si>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</si>
  <si>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</si>
  <si>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</si>
  <si>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</si>
  <si>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</si>
  <si>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</si>
  <si>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</si>
  <si>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</si>
  <si>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</si>
  <si>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</si>
  <si>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</si>
  <si>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</si>
  <si>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</si>
  <si>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</si>
  <si>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</si>
  <si>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</si>
  <si>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</si>
  <si>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</si>
  <si>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</si>
  <si>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</si>
  <si>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</si>
  <si>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</si>
  <si>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</si>
  <si>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</si>
  <si>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</si>
  <si>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</si>
  <si>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</si>
  <si>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</si>
  <si>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</si>
  <si>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</si>
  <si>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</si>
  <si>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</si>
  <si>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</si>
  <si>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</si>
  <si>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</si>
  <si>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</si>
  <si>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</si>
  <si>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</si>
  <si>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</si>
  <si>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</si>
  <si>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</si>
  <si>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</si>
  <si>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</si>
  <si>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</si>
  <si>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</si>
  <si>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</si>
  <si>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</si>
  <si>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</si>
  <si>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</si>
  <si>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</si>
  <si>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</si>
  <si>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</si>
  <si>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</si>
  <si>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</si>
  <si>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</si>
  <si>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</si>
  <si>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</si>
  <si>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</si>
  <si>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</si>
  <si>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</si>
  <si>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</si>
  <si>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</si>
  <si>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</si>
  <si>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</si>
  <si>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</si>
  <si>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</si>
  <si>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</si>
  <si>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</si>
  <si>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</si>
  <si>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</si>
  <si>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</si>
  <si>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</si>
  <si>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</si>
  <si>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</si>
  <si>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</si>
  <si>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</si>
  <si>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</si>
  <si>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</si>
  <si>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</si>
  <si>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</si>
  <si>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</si>
  <si>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</si>
  <si>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</si>
  <si>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</si>
  <si>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</si>
  <si>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</si>
  <si>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</si>
  <si>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</si>
  <si>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</si>
  <si>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</si>
  <si>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</si>
  <si>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</si>
  <si>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</si>
  <si>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</si>
  <si>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</si>
  <si>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</si>
  <si>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</si>
  <si>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</si>
  <si>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</si>
  <si>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</si>
  <si>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</si>
  <si>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</si>
  <si>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</si>
  <si>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</si>
  <si>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</si>
  <si>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</si>
  <si>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</si>
  <si>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</si>
  <si>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</si>
  <si>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</si>
  <si>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</si>
  <si>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</si>
  <si>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</si>
  <si>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</si>
  <si>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</si>
  <si>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</si>
  <si>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</si>
  <si>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</si>
  <si>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</si>
  <si>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</si>
  <si>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</si>
  <si>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</si>
  <si>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</si>
  <si>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</si>
  <si>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</si>
  <si>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</si>
  <si>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</si>
  <si>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</si>
  <si>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</si>
  <si>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</si>
  <si>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</si>
  <si>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</si>
  <si>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</si>
  <si>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</si>
  <si>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</si>
  <si>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</si>
  <si>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</si>
  <si>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</si>
  <si>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</si>
  <si>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</si>
  <si>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</si>
  <si>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</si>
  <si>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</si>
  <si>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</si>
  <si>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</si>
  <si>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</si>
  <si>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</si>
  <si>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</si>
  <si>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</si>
  <si>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</si>
  <si>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</si>
  <si>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</si>
  <si>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</si>
  <si>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</si>
  <si>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</si>
  <si>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</si>
  <si>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</si>
  <si>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</si>
  <si>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</si>
  <si>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</si>
  <si>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</si>
  <si>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</si>
  <si>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</si>
  <si>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</si>
  <si>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</si>
  <si>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</si>
  <si>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</si>
  <si>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</si>
  <si>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</si>
  <si>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</si>
  <si>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</si>
  <si>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</si>
  <si>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</si>
  <si>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</si>
  <si>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</si>
  <si>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</si>
  <si>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</si>
  <si>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</si>
  <si>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</si>
  <si>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</si>
  <si>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</si>
  <si>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</si>
  <si>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</si>
  <si>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</si>
  <si>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</si>
  <si>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</si>
  <si>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</si>
  <si>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</si>
  <si>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</si>
  <si>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</si>
  <si>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</si>
  <si>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</si>
  <si>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</si>
  <si>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</si>
  <si>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</si>
  <si>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</si>
  <si>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</si>
  <si>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</si>
  <si>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</si>
  <si>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</si>
  <si>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</si>
  <si>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</si>
  <si>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</si>
  <si>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</si>
  <si>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</si>
  <si>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</si>
  <si>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</si>
  <si>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</si>
  <si>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</si>
  <si>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</si>
  <si>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</si>
  <si>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</si>
  <si>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</si>
  <si>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</si>
  <si>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</si>
  <si>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</si>
  <si>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</si>
  <si>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</si>
  <si>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</si>
  <si>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</si>
  <si>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</si>
  <si>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</si>
  <si>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</si>
  <si>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</si>
  <si>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</si>
  <si>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</si>
  <si>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</si>
  <si>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</si>
  <si>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</si>
  <si>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</si>
  <si>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</si>
  <si>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</si>
  <si>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</si>
  <si>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</si>
  <si>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</si>
  <si>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</si>
  <si>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</si>
  <si>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</si>
  <si>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</si>
  <si>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</si>
  <si>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</si>
  <si>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</si>
  <si>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</si>
  <si>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</si>
  <si>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</si>
  <si>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</si>
  <si>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</si>
  <si>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</si>
  <si>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</si>
  <si>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</si>
  <si>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</si>
  <si>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</si>
  <si>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</si>
  <si>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</si>
  <si>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</si>
  <si>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</si>
  <si>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</si>
  <si>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</si>
  <si>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</si>
  <si>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</si>
  <si>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</si>
  <si>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</si>
  <si>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</si>
  <si>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</si>
  <si>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</si>
  <si>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</si>
  <si>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</si>
  <si>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</si>
  <si>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</si>
  <si>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</si>
  <si>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</si>
  <si>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</si>
  <si>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</si>
  <si>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</si>
  <si>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</si>
  <si>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</si>
  <si>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</si>
  <si>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</si>
  <si>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</si>
  <si>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</si>
  <si>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</si>
  <si>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</si>
  <si>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</si>
  <si>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</si>
  <si>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</si>
  <si>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</si>
  <si>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</si>
  <si>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</si>
  <si>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</si>
  <si>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</si>
  <si>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</si>
  <si>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</si>
  <si>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</si>
  <si>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</si>
  <si>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</si>
  <si>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</si>
  <si>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</si>
  <si>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</si>
  <si>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</si>
  <si>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</si>
  <si>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</si>
  <si>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</si>
  <si>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</si>
  <si>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</si>
  <si>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</si>
  <si>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</si>
  <si>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</si>
  <si>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</si>
  <si>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</si>
  <si>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</si>
  <si>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</si>
  <si>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</si>
  <si>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</si>
  <si>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</si>
  <si>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</si>
  <si>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</si>
  <si>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</si>
  <si>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</si>
  <si>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</si>
  <si>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</si>
  <si>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</si>
  <si>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</si>
  <si>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</si>
  <si>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</si>
  <si>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</si>
  <si>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</si>
  <si>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</si>
  <si>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</si>
  <si>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</si>
  <si>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</si>
  <si>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</si>
  <si>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</si>
  <si>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</si>
  <si>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</si>
  <si>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</si>
  <si>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</si>
  <si>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</si>
  <si>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</si>
  <si>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</si>
  <si>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</si>
  <si>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</si>
  <si>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</si>
  <si>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</si>
  <si>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</si>
  <si>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</si>
  <si>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</si>
  <si>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</si>
  <si>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</si>
  <si>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</si>
  <si>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</si>
  <si>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</si>
  <si>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</si>
  <si>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</si>
  <si>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</si>
  <si>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</si>
  <si>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</si>
  <si>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</si>
  <si>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</si>
  <si>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</si>
  <si>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</si>
  <si>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</si>
  <si>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</si>
  <si>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</si>
  <si>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</si>
  <si>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</si>
  <si>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</si>
  <si>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</si>
  <si>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</si>
  <si>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</si>
  <si>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</si>
  <si>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</si>
  <si>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</si>
  <si>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</si>
  <si>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</si>
  <si>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</si>
  <si>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</si>
  <si>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</si>
  <si>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</si>
  <si>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</si>
  <si>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</si>
  <si>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</si>
  <si>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</si>
  <si>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</si>
  <si>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</si>
  <si>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</si>
  <si>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</si>
  <si>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</si>
  <si>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</si>
  <si>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</si>
  <si>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</si>
  <si>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</si>
  <si>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</si>
  <si>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</si>
  <si>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</si>
  <si>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</si>
  <si>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</si>
  <si>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</si>
  <si>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</si>
  <si>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</si>
  <si>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</si>
  <si>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</si>
  <si>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</si>
  <si>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</si>
  <si>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</si>
  <si>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</si>
  <si>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</si>
  <si>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</si>
  <si>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</si>
  <si>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</si>
  <si>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</si>
  <si>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</si>
  <si>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</si>
  <si>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</si>
  <si>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</si>
  <si>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</si>
  <si>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</si>
  <si>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</si>
  <si>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</si>
  <si>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</si>
  <si>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</si>
  <si>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</si>
  <si>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</si>
  <si>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</si>
  <si>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</si>
  <si>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</si>
  <si>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</si>
  <si>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</si>
  <si>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</si>
  <si>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</si>
  <si>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</si>
  <si>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</si>
  <si>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</si>
  <si>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</si>
  <si>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</si>
  <si>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</si>
  <si>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</si>
  <si>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</si>
  <si>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</si>
  <si>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</si>
  <si>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</si>
  <si>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</si>
  <si>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</si>
  <si>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</si>
  <si>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</si>
  <si>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</si>
  <si>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</si>
  <si>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</si>
  <si>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</si>
  <si>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</si>
  <si>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</si>
  <si>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</si>
  <si>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</si>
  <si>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</si>
  <si>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</si>
  <si>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</si>
  <si>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</si>
  <si>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</si>
  <si>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</si>
  <si>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</si>
  <si>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</si>
  <si>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</si>
  <si>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</si>
  <si>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</si>
  <si>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</si>
  <si>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</si>
  <si>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</si>
  <si>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</si>
  <si>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</si>
  <si>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</si>
  <si>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</si>
  <si>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</si>
  <si>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</si>
  <si>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</si>
  <si>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</si>
  <si>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</si>
  <si>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</si>
  <si>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</si>
  <si>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</si>
  <si>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</si>
  <si>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</si>
  <si>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</si>
  <si>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</si>
  <si>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</si>
  <si>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</si>
  <si>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</si>
  <si>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</si>
  <si>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</si>
  <si>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</si>
  <si>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</si>
  <si>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</si>
  <si>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</si>
  <si>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</si>
  <si>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</si>
  <si>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</si>
  <si>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</si>
  <si>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</si>
  <si>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</si>
  <si>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</si>
  <si>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</si>
  <si>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</si>
  <si>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</si>
  <si>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</si>
  <si>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</si>
  <si>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</si>
  <si>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</si>
  <si>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</si>
  <si>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</si>
  <si>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</si>
  <si>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</si>
  <si>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</si>
  <si>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</si>
  <si>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</si>
  <si>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</si>
  <si>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</si>
  <si>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</si>
  <si>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</si>
  <si>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</si>
  <si>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</si>
  <si>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</si>
  <si>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</si>
  <si>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</si>
  <si>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</si>
  <si>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</si>
  <si>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</si>
  <si>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</si>
  <si>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</si>
  <si>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</si>
  <si>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</si>
  <si>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</si>
  <si>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</si>
  <si>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</si>
  <si>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</si>
  <si>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</si>
  <si>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</si>
  <si>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</si>
  <si>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</si>
  <si>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</si>
  <si>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</si>
  <si>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</si>
  <si>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</si>
  <si>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</si>
  <si>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</si>
  <si>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</si>
  <si>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</si>
  <si>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</si>
  <si>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</si>
  <si>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</si>
  <si>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</si>
  <si>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</si>
  <si>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</si>
  <si>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</si>
  <si>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</si>
  <si>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</si>
  <si>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</si>
  <si>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</si>
  <si>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</si>
  <si>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</si>
  <si>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</si>
  <si>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</si>
  <si>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</si>
  <si>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</si>
  <si>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</si>
  <si>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</si>
  <si>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</si>
  <si>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</si>
  <si>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</si>
  <si>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</si>
  <si>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</si>
  <si>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</si>
  <si>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</si>
  <si>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</si>
  <si>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</si>
  <si>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</si>
  <si>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</si>
  <si>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</si>
  <si>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</si>
  <si>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</si>
  <si>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</si>
  <si>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</si>
  <si>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</si>
  <si>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</si>
  <si>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</si>
  <si>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</si>
  <si>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</si>
  <si>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</si>
  <si>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</si>
  <si>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</si>
  <si>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</si>
  <si>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</si>
  <si>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</si>
  <si>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</si>
  <si>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</si>
  <si>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</si>
  <si>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</si>
  <si>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</si>
  <si>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</si>
  <si>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</si>
  <si>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</si>
  <si>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</si>
  <si>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</si>
  <si>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</si>
  <si>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</si>
  <si>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</si>
  <si>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</si>
  <si>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</si>
  <si>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</si>
  <si>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</si>
  <si>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</si>
  <si>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</si>
  <si>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</si>
  <si>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</si>
  <si>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</si>
  <si>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</si>
  <si>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</si>
  <si>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</si>
  <si>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</si>
  <si>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</si>
  <si>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</si>
  <si>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</si>
  <si>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</si>
  <si>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</si>
  <si>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</si>
  <si>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</si>
  <si>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</si>
  <si>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</si>
  <si>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</si>
  <si>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</si>
  <si>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</si>
  <si>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</si>
  <si>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</si>
  <si>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</si>
  <si>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</si>
  <si>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</si>
  <si>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</si>
  <si>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</si>
  <si>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</si>
  <si>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</si>
  <si>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</si>
  <si>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</si>
  <si>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</si>
  <si>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</si>
  <si>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</si>
  <si>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</si>
  <si>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</si>
  <si>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</si>
  <si>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</si>
  <si>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</si>
  <si>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</si>
  <si>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</si>
  <si>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</si>
  <si>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</si>
  <si>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</si>
  <si>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</si>
  <si>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</si>
  <si>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</si>
  <si>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</si>
  <si>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</si>
  <si>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</si>
  <si>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</si>
  <si>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</si>
  <si>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</si>
  <si>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</si>
  <si>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</si>
  <si>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</si>
  <si>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</si>
  <si>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</si>
  <si>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</si>
  <si>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</si>
  <si>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</si>
  <si>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</si>
  <si>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</si>
  <si>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</si>
  <si>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</si>
  <si>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</si>
  <si>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</si>
  <si>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</si>
  <si>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</si>
  <si>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</si>
  <si>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</si>
  <si>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</si>
  <si>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</si>
  <si>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</si>
  <si>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</si>
  <si>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</si>
  <si>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</si>
  <si>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</si>
  <si>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</si>
  <si>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</si>
  <si>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</si>
  <si>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</si>
  <si>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</si>
  <si>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</si>
  <si>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</si>
  <si>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</si>
  <si>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</si>
  <si>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</si>
  <si>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</si>
  <si>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</si>
  <si>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</si>
  <si>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</si>
  <si>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</si>
  <si>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</si>
  <si>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</si>
  <si>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</si>
  <si>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</si>
  <si>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</si>
  <si>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</si>
  <si>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</si>
  <si>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</si>
  <si>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</si>
  <si>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</si>
  <si>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</si>
  <si>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</si>
  <si>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</si>
  <si>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</si>
  <si>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</si>
  <si>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</si>
  <si>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</si>
  <si>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</si>
  <si>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</si>
  <si>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</si>
  <si>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</si>
  <si>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</si>
  <si>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</si>
  <si>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</si>
  <si>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</si>
  <si>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</si>
  <si>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</si>
  <si>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</si>
  <si>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</si>
  <si>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</si>
  <si>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</si>
  <si>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</si>
  <si>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</si>
  <si>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</si>
  <si>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</si>
  <si>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</si>
  <si>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</si>
  <si>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</si>
  <si>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</si>
  <si>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</si>
  <si>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</si>
  <si>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</si>
  <si>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</si>
  <si>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</si>
  <si>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</si>
  <si>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</si>
  <si>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</si>
  <si>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</si>
  <si>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</si>
  <si>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</si>
  <si>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</si>
  <si>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</si>
  <si>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</si>
  <si>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</si>
  <si>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</si>
  <si>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</si>
  <si>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</si>
  <si>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</si>
  <si>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</si>
  <si>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</si>
  <si>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</si>
  <si>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</si>
  <si>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</si>
  <si>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</si>
  <si>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</si>
  <si>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</si>
  <si>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</si>
  <si>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</si>
  <si>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</si>
  <si>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</si>
  <si>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</si>
  <si>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</si>
  <si>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</si>
  <si>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</si>
  <si>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</si>
  <si>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</si>
  <si>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</si>
  <si>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</si>
  <si>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</si>
  <si>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</si>
  <si>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</si>
  <si>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</si>
  <si>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</si>
  <si>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</si>
  <si>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</si>
  <si>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</si>
  <si>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</si>
  <si>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</si>
  <si>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</si>
  <si>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</si>
  <si>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</si>
  <si>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</si>
  <si>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</si>
  <si>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</si>
  <si>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</si>
  <si>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</si>
  <si>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</si>
  <si>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</si>
  <si>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</si>
  <si>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</si>
  <si>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</si>
  <si>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</si>
  <si>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</si>
  <si>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</si>
  <si>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</si>
  <si>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</si>
  <si>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</si>
  <si>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</si>
  <si>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</si>
  <si>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</si>
  <si>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</si>
  <si>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</si>
  <si>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</si>
  <si>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</si>
  <si>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</si>
  <si>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</si>
  <si>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</si>
  <si>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</si>
  <si>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</si>
  <si>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</si>
  <si>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</si>
  <si>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</si>
  <si>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</si>
  <si>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</si>
  <si>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</si>
  <si>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</si>
  <si>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</si>
  <si>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</si>
  <si>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</si>
  <si>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</si>
  <si>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</si>
  <si>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</si>
  <si>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</si>
  <si>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</si>
  <si>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</si>
  <si>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</si>
  <si>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</si>
  <si>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</si>
  <si>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</si>
  <si>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</si>
  <si>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</si>
  <si>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</si>
  <si>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</si>
  <si>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</si>
  <si>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</si>
  <si>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</si>
  <si>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</si>
  <si>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</si>
  <si>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</si>
  <si>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</si>
  <si>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</si>
  <si>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</si>
  <si>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</si>
  <si>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</si>
  <si>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</si>
  <si>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</si>
  <si>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</si>
  <si>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</si>
  <si>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</si>
  <si>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</si>
  <si>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</si>
  <si>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</si>
  <si>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</si>
  <si>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</si>
  <si>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</si>
  <si>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</si>
  <si>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</si>
  <si>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</si>
  <si>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</si>
  <si>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</si>
  <si>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</si>
  <si>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</si>
  <si>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</si>
  <si>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</si>
  <si>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</si>
  <si>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</si>
  <si>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</si>
  <si>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</si>
  <si>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</si>
  <si>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</si>
  <si>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</si>
  <si>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</si>
  <si>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</si>
  <si>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</si>
  <si>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</si>
  <si>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</si>
  <si>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</si>
  <si>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</si>
  <si>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</si>
  <si>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</si>
  <si>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</si>
  <si>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</si>
  <si>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</si>
  <si>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</si>
  <si>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</si>
  <si>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</si>
  <si>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</si>
  <si>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</si>
  <si>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</si>
  <si>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</si>
  <si>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</si>
  <si>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</si>
  <si>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</si>
  <si>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</si>
  <si>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</si>
  <si>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</si>
  <si>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</si>
  <si>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</si>
  <si>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</si>
  <si>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</si>
  <si>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</si>
  <si>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</si>
  <si>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</si>
  <si>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</si>
  <si>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</si>
  <si>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</si>
  <si>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</si>
  <si>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</si>
  <si>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</si>
  <si>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</si>
  <si>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</si>
  <si>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</si>
  <si>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</si>
  <si>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</si>
  <si>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</si>
  <si>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</si>
  <si>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</si>
  <si>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</si>
  <si>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</si>
  <si>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</si>
  <si>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</si>
  <si>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</si>
  <si>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</si>
  <si>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</si>
  <si>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</si>
  <si>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</si>
  <si>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</si>
  <si>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</si>
  <si>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</si>
  <si>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</si>
  <si>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</si>
  <si>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</si>
  <si>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</si>
  <si>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</si>
  <si>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</si>
  <si>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</si>
  <si>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</si>
  <si>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</si>
  <si>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</si>
  <si>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</si>
  <si>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</si>
  <si>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</si>
  <si>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</si>
  <si>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</si>
  <si>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</si>
  <si>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</si>
  <si>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</si>
  <si>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</si>
  <si>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</si>
  <si>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</si>
  <si>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</si>
  <si>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</si>
  <si>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</si>
  <si>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</si>
  <si>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</si>
  <si>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</si>
  <si>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</si>
  <si>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</si>
  <si>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</si>
  <si>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</si>
  <si>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</si>
  <si>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</si>
  <si>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</si>
  <si>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</si>
  <si>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</si>
  <si>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</si>
  <si>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</si>
  <si>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</si>
  <si>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</si>
  <si>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</si>
  <si>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</si>
  <si>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</si>
  <si>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</si>
  <si>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</si>
  <si>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</si>
  <si>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</si>
  <si>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</si>
  <si>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</si>
  <si>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</si>
  <si>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</si>
  <si>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</si>
  <si>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</si>
  <si>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</si>
  <si>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</si>
  <si>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</si>
  <si>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</si>
  <si>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</si>
  <si>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</si>
  <si>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</si>
  <si>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</si>
  <si>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</si>
  <si>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</si>
  <si>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</si>
  <si>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</si>
  <si>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</si>
  <si>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</si>
  <si>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</si>
  <si>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</si>
  <si>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</si>
  <si>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</si>
  <si>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</si>
  <si>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</si>
  <si>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</si>
  <si>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</si>
  <si>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</si>
  <si>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</si>
  <si>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</si>
  <si>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</si>
  <si>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</si>
  <si>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</si>
  <si>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</si>
  <si>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</si>
  <si>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</si>
  <si>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</si>
  <si>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</si>
  <si>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</si>
  <si>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</si>
  <si>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</si>
  <si>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</si>
  <si>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</si>
  <si>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</si>
  <si>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</si>
  <si>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</si>
  <si>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</si>
  <si>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</si>
  <si>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</si>
  <si>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</si>
  <si>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</si>
  <si>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</si>
  <si>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</si>
  <si>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</si>
  <si>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</si>
  <si>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</si>
  <si>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</si>
  <si>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</si>
  <si>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</si>
  <si>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</si>
  <si>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</si>
  <si>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</si>
  <si>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</si>
  <si>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</si>
  <si>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</si>
  <si>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</si>
  <si>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</si>
  <si>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</si>
  <si>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</si>
  <si>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</si>
  <si>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</si>
  <si>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</si>
  <si>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</si>
  <si>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</si>
  <si>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</si>
  <si>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</si>
  <si>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</si>
  <si>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</si>
  <si>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</si>
  <si>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</si>
  <si>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</si>
  <si>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</si>
  <si>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</si>
  <si>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</si>
  <si>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</si>
  <si>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</si>
  <si>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</si>
  <si>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</si>
  <si>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</si>
  <si>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</si>
  <si>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</si>
  <si>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</si>
  <si>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</si>
  <si>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</si>
  <si>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</si>
  <si>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</si>
  <si>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</si>
  <si>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</si>
  <si>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</si>
  <si>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</si>
  <si>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</si>
  <si>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</si>
  <si>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</si>
  <si>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</si>
  <si>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</si>
  <si>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</si>
  <si>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</si>
  <si>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</si>
  <si>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</si>
  <si>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</si>
  <si>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</si>
  <si>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</si>
  <si>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</si>
  <si>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</si>
  <si>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</si>
  <si>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</si>
  <si>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</si>
  <si>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</si>
  <si>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</si>
  <si>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</si>
  <si>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</si>
  <si>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</si>
  <si>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</si>
  <si>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</si>
  <si>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</si>
  <si>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</si>
  <si>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</si>
  <si>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</si>
  <si>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</si>
  <si>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</si>
  <si>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</si>
  <si>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</si>
  <si>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</si>
  <si>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</si>
  <si>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</si>
  <si>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</si>
  <si>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</si>
  <si>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</si>
  <si>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</si>
  <si>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</si>
  <si>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</si>
  <si>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</si>
  <si>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</si>
  <si>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</si>
  <si>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</si>
  <si>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</si>
  <si>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</si>
  <si>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</si>
  <si>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</si>
  <si>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</si>
  <si>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</si>
  <si>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</si>
  <si>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</si>
  <si>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</si>
  <si>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</si>
  <si>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</si>
  <si>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</si>
  <si>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</si>
  <si>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</si>
  <si>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</si>
  <si>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</si>
  <si>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</si>
  <si>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</si>
  <si>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</si>
  <si>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</si>
  <si>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</si>
  <si>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</si>
  <si>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</si>
  <si>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</si>
  <si>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</si>
  <si>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</si>
  <si>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</si>
  <si>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</si>
  <si>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</si>
  <si>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</si>
  <si>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</si>
  <si>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</si>
  <si>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</si>
  <si>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</si>
  <si>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</si>
  <si>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</si>
  <si>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</si>
  <si>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</si>
  <si>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</si>
  <si>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</si>
  <si>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</si>
  <si>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</si>
  <si>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</si>
  <si>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</si>
  <si>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</si>
  <si>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</si>
  <si>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</si>
  <si>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</si>
  <si>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</si>
  <si>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</si>
  <si>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</si>
  <si>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</si>
  <si>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</si>
  <si>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</si>
  <si>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</si>
  <si>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</si>
  <si>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</si>
  <si>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</si>
  <si>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</si>
  <si>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</si>
  <si>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</si>
  <si>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</si>
  <si>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</si>
  <si>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</si>
  <si>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</si>
  <si>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</si>
  <si>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</si>
  <si>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</si>
  <si>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</si>
  <si>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</si>
  <si>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</si>
  <si>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</si>
  <si>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</si>
  <si>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</si>
  <si>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</si>
  <si>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</si>
  <si>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</si>
  <si>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</si>
  <si>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</si>
  <si>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</si>
  <si>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</si>
  <si>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</si>
  <si>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</si>
  <si>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</si>
  <si>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</si>
  <si>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</si>
  <si>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</si>
  <si>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</si>
  <si>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</si>
  <si>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</si>
  <si>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</si>
  <si>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</si>
  <si>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</si>
  <si>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</si>
  <si>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</si>
  <si>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</si>
  <si>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</si>
  <si>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</si>
  <si>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</si>
  <si>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</si>
  <si>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</si>
  <si>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</si>
  <si>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</si>
  <si>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</si>
  <si>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</si>
  <si>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</si>
  <si>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</si>
  <si>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</si>
  <si>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</si>
  <si>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</si>
  <si>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</si>
  <si>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</si>
  <si>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</si>
  <si>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</si>
  <si>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</si>
  <si>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</si>
  <si>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</si>
  <si>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</si>
  <si>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</si>
  <si>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</si>
  <si>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</si>
  <si>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</si>
  <si>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</si>
  <si>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</si>
  <si>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</si>
  <si>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</si>
  <si>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</si>
  <si>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</si>
  <si>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</si>
  <si>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</si>
  <si>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</si>
  <si>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</si>
  <si>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</si>
  <si>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</si>
  <si>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</si>
  <si>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</si>
  <si>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</si>
  <si>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</si>
  <si>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</si>
  <si>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</si>
  <si>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</si>
  <si>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</si>
  <si>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</si>
  <si>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</si>
  <si>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</si>
  <si>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</si>
  <si>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</si>
  <si>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</si>
  <si>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</si>
  <si>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</si>
  <si>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</si>
  <si>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</si>
  <si>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</si>
  <si>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</si>
  <si>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</si>
  <si>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</si>
  <si>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</si>
  <si>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</si>
  <si>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</si>
  <si>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</si>
  <si>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</si>
  <si>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</si>
  <si>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</si>
  <si>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</si>
  <si>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</si>
  <si>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</si>
  <si>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</si>
  <si>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</si>
  <si>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</si>
  <si>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</si>
  <si>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</si>
  <si>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</si>
  <si>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</si>
  <si>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</si>
  <si>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</si>
  <si>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</si>
  <si>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</si>
  <si>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</si>
  <si>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</si>
  <si>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</si>
  <si>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</si>
  <si>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</si>
  <si>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</si>
  <si>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</si>
  <si>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</si>
  <si>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</si>
  <si>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</si>
  <si>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</si>
  <si>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</si>
  <si>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</si>
  <si>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</si>
  <si>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</si>
  <si>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</si>
  <si>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</si>
  <si>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</si>
  <si>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</si>
  <si>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</si>
  <si>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</si>
  <si>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</si>
  <si>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</si>
  <si>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</si>
  <si>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</si>
  <si>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</si>
  <si>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</si>
  <si>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</si>
  <si>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</si>
  <si>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</si>
  <si>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</si>
  <si>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</si>
  <si>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</si>
  <si>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</si>
  <si>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</si>
  <si>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</si>
  <si>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</si>
  <si>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</si>
  <si>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</si>
  <si>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</si>
  <si>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</si>
  <si>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</si>
  <si>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</si>
  <si>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</si>
  <si>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</si>
  <si>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</si>
  <si>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</si>
  <si>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</si>
  <si>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</si>
  <si>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</si>
  <si>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</si>
  <si>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</si>
  <si>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</si>
  <si>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</si>
  <si>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</si>
  <si>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</si>
  <si>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</si>
  <si>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</si>
  <si>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</si>
  <si>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</si>
  <si>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</si>
  <si>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</si>
  <si>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</si>
  <si>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</si>
  <si>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</si>
  <si>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</si>
  <si>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</si>
  <si>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</si>
  <si>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</si>
  <si>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</si>
  <si>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</si>
  <si>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</si>
  <si>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</si>
  <si>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</si>
  <si>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</si>
  <si>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</si>
  <si>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</si>
  <si>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</si>
  <si>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</si>
  <si>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</si>
  <si>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</si>
  <si>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</si>
  <si>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</si>
  <si>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</si>
  <si>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</si>
  <si>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</si>
  <si>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</si>
  <si>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</si>
  <si>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</si>
  <si>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</si>
  <si>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</si>
  <si>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</si>
  <si>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</si>
  <si>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</si>
  <si>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</si>
  <si>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</si>
  <si>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</si>
  <si>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</si>
  <si>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</si>
  <si>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</si>
  <si>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</si>
  <si>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</si>
  <si>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</si>
  <si>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</si>
  <si>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</si>
  <si>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</si>
  <si>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</si>
  <si>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</si>
  <si>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</si>
  <si>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</si>
  <si>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</si>
  <si>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</si>
  <si>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</si>
  <si>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</si>
  <si>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</si>
  <si>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</si>
  <si>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</si>
  <si>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</si>
  <si>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</si>
  <si>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</si>
  <si>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</si>
  <si>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</si>
  <si>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</si>
  <si>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</si>
  <si>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</si>
  <si>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</si>
  <si>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</si>
  <si>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</si>
  <si>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</si>
  <si>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</si>
  <si>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</si>
  <si>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</si>
  <si>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</si>
  <si>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</si>
  <si>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</si>
  <si>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</si>
  <si>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</si>
  <si>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</si>
  <si>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</si>
  <si>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</si>
  <si>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</si>
  <si>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</si>
  <si>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</si>
  <si>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</si>
  <si>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</si>
  <si>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</si>
  <si>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</si>
  <si>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</si>
  <si>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</si>
  <si>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</si>
  <si>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</si>
  <si>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</si>
  <si>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</si>
  <si>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</si>
  <si>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</si>
  <si>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</si>
  <si>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</si>
  <si>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</si>
  <si>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</si>
  <si>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</si>
  <si>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</si>
  <si>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</si>
  <si>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</si>
  <si>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</si>
  <si>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</si>
  <si>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</si>
  <si>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</si>
  <si>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</si>
  <si>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</si>
  <si>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</si>
  <si>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</si>
  <si>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</si>
  <si>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</si>
  <si>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</si>
  <si>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</si>
  <si>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</si>
  <si>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</si>
  <si>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</si>
  <si>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</si>
  <si>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</si>
  <si>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</si>
  <si>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</si>
  <si>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</si>
  <si>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</si>
  <si>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</si>
  <si>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</si>
  <si>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</si>
  <si>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</si>
  <si>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</si>
  <si>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</si>
  <si>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</si>
  <si>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</si>
  <si>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</si>
  <si>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</si>
  <si>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</si>
  <si>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</si>
  <si>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</si>
  <si>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</si>
  <si>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</si>
  <si>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</si>
  <si>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</si>
  <si>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</si>
  <si>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</si>
  <si>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</si>
  <si>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</si>
  <si>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</si>
  <si>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</si>
  <si>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</si>
  <si>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</si>
  <si>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</si>
  <si>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</si>
  <si>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</si>
  <si>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</si>
  <si>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</si>
  <si>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</si>
  <si>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</si>
  <si>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</si>
  <si>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</si>
  <si>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</si>
  <si>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</si>
  <si>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</si>
  <si>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</si>
  <si>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</si>
  <si>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</si>
  <si>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</si>
  <si>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</si>
  <si>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</si>
  <si>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</si>
  <si>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</si>
  <si>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</si>
  <si>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</si>
  <si>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</si>
  <si>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</si>
  <si>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</si>
  <si>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</si>
  <si>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</si>
  <si>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</si>
  <si>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</si>
  <si>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</si>
  <si>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</si>
  <si>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</si>
  <si>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</si>
  <si>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</si>
  <si>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</si>
  <si>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</si>
  <si>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</si>
  <si>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</si>
  <si>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</si>
  <si>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</si>
  <si>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</si>
  <si>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</si>
  <si>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</si>
  <si>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</si>
  <si>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</si>
  <si>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</si>
  <si>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</si>
  <si>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</si>
  <si>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</si>
  <si>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</si>
  <si>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</si>
  <si>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</si>
  <si>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</si>
  <si>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</si>
  <si>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</si>
  <si>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</si>
  <si>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</si>
  <si>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</si>
  <si>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</si>
  <si>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</si>
  <si>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</si>
  <si>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</si>
  <si>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</si>
  <si>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</si>
  <si>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</si>
  <si>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</si>
  <si>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</si>
  <si>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</si>
  <si>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</si>
  <si>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</si>
  <si>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</si>
  <si>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</si>
  <si>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</si>
  <si>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</si>
  <si>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</si>
  <si>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</si>
  <si>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</si>
  <si>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</si>
  <si>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</si>
  <si>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</si>
  <si>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</si>
  <si>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</si>
  <si>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</si>
  <si>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</si>
  <si>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</si>
  <si>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</si>
  <si>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</si>
  <si>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</si>
  <si>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</si>
  <si>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</si>
  <si>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</si>
  <si>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</si>
  <si>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</si>
  <si>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</si>
  <si>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</si>
  <si>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</si>
  <si>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</si>
  <si>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</si>
  <si>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</si>
  <si>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</si>
  <si>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</si>
  <si>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</si>
  <si>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</si>
  <si>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</si>
  <si>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</si>
  <si>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</si>
  <si>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</si>
  <si>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</si>
  <si>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</si>
  <si>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</si>
  <si>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</si>
  <si>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</si>
  <si>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</si>
  <si>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</si>
  <si>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</si>
  <si>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</si>
  <si>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</si>
  <si>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</si>
  <si>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</si>
  <si>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</si>
  <si>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</si>
  <si>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</si>
  <si>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</si>
  <si>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</si>
  <si>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</si>
  <si>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</si>
  <si>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</si>
  <si>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</si>
  <si>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</si>
  <si>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</si>
  <si>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</si>
  <si>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</si>
  <si>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</si>
  <si>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</si>
  <si>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</si>
  <si>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</si>
  <si>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</si>
  <si>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</si>
  <si>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</si>
  <si>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</si>
  <si>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</si>
  <si>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</si>
  <si>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</si>
  <si>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</si>
  <si>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</si>
  <si>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</si>
  <si>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</si>
  <si>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</si>
  <si>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</si>
  <si>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</si>
  <si>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</si>
  <si>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</si>
  <si>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</si>
  <si>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</si>
  <si>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</si>
  <si>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</si>
  <si>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</si>
  <si>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</si>
  <si>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</si>
  <si>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</si>
  <si>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</si>
  <si>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</si>
  <si>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</si>
  <si>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</si>
  <si>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</si>
  <si>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</si>
  <si>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</si>
  <si>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</si>
  <si>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</si>
  <si>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</si>
  <si>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</si>
  <si>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</si>
  <si>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</si>
  <si>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</si>
  <si>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</si>
  <si>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</si>
  <si>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</si>
  <si>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</si>
  <si>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</si>
  <si>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</si>
  <si>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</si>
  <si>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</si>
  <si>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</si>
  <si>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</si>
  <si>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</si>
  <si>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</si>
  <si>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</si>
  <si>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</si>
  <si>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</si>
  <si>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</si>
  <si>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</si>
  <si>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</si>
  <si>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</si>
  <si>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</si>
  <si>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</si>
  <si>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</si>
  <si>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</si>
  <si>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</si>
  <si>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</si>
  <si>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</si>
  <si>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</si>
  <si>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</si>
  <si>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</si>
  <si>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</si>
  <si>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</si>
  <si>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</si>
  <si>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</si>
  <si>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</si>
  <si>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</si>
  <si>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</si>
  <si>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</si>
  <si>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</si>
  <si>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</si>
  <si>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</si>
  <si>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</si>
  <si>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</si>
  <si>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</si>
  <si>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</si>
  <si>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</si>
  <si>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</si>
  <si>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</si>
  <si>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</si>
  <si>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</si>
  <si>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</si>
  <si>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</si>
  <si>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</si>
  <si>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</si>
  <si>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</si>
  <si>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</si>
  <si>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</si>
  <si>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</si>
  <si>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</si>
  <si>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</si>
  <si>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</si>
  <si>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</si>
  <si>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</si>
  <si>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</si>
  <si>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</si>
  <si>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</si>
  <si>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</si>
  <si>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</si>
  <si>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</si>
  <si>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</si>
  <si>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</si>
  <si>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</si>
  <si>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</si>
  <si>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</si>
  <si>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</si>
  <si>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</si>
  <si>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</si>
  <si>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</si>
  <si>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</si>
  <si>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</si>
  <si>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</si>
  <si>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</si>
  <si>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</si>
  <si>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</si>
  <si>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</si>
  <si>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</si>
  <si>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</si>
  <si>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</si>
  <si>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</si>
  <si>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</si>
  <si>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</si>
  <si>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</si>
  <si>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</si>
  <si>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</si>
  <si>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</si>
  <si>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</si>
  <si>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</si>
  <si>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</si>
  <si>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</si>
  <si>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</si>
  <si>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</si>
  <si>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</si>
  <si>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</si>
  <si>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</si>
  <si>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</si>
  <si>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</si>
  <si>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</si>
  <si>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</si>
  <si>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</si>
  <si>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</si>
  <si>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</si>
  <si>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</si>
  <si>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</si>
  <si>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</si>
  <si>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</si>
  <si>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</si>
  <si>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</si>
  <si>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</si>
  <si>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</si>
  <si>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</si>
  <si>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</si>
  <si>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</si>
  <si>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</si>
  <si>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</si>
  <si>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</si>
  <si>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</si>
  <si>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</si>
  <si>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</si>
  <si>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</si>
  <si>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</si>
  <si>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</si>
  <si>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</si>
  <si>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</si>
  <si>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</si>
  <si>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</si>
  <si>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</si>
  <si>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</si>
  <si>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</si>
  <si>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</si>
  <si>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</si>
  <si>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</si>
  <si>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</si>
  <si>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</si>
  <si>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</si>
  <si>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</si>
  <si>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</si>
  <si>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</si>
  <si>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</si>
  <si>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</si>
  <si>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</si>
  <si>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</si>
  <si>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</si>
  <si>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</si>
  <si>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</si>
  <si>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</si>
  <si>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</si>
  <si>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</si>
  <si>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</si>
  <si>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</si>
  <si>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</si>
  <si>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</si>
  <si>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</si>
  <si>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</si>
  <si>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</si>
  <si>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</si>
  <si>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</si>
  <si>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</si>
  <si>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</si>
  <si>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</si>
  <si>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</si>
  <si>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</si>
  <si>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</si>
  <si>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</si>
  <si>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</si>
  <si>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</si>
  <si>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</si>
  <si>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</si>
  <si>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</si>
  <si>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</si>
  <si>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</si>
  <si>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</si>
  <si>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</si>
  <si>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</si>
  <si>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</si>
  <si>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</si>
  <si>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</si>
  <si>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</si>
  <si>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</si>
  <si>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</si>
  <si>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</si>
  <si>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</si>
  <si>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</si>
  <si>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</si>
  <si>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</si>
  <si>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</si>
  <si>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</si>
  <si>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</si>
  <si>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</si>
  <si>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</si>
  <si>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</si>
  <si>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</si>
  <si>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</si>
  <si>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</si>
  <si>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</si>
  <si>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</si>
  <si>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</si>
  <si>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</si>
  <si>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</si>
  <si>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</si>
  <si>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</si>
  <si>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</si>
  <si>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</si>
  <si>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</si>
  <si>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</si>
  <si>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</si>
  <si>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</si>
  <si>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</si>
  <si>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</si>
  <si>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</si>
  <si>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</si>
  <si>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</si>
  <si>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</si>
  <si>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</si>
  <si>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</si>
  <si>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</si>
  <si>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</si>
  <si>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</si>
  <si>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</si>
  <si>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</si>
  <si>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</si>
  <si>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</si>
  <si>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</si>
  <si>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</si>
  <si>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</si>
  <si>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</si>
  <si>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</si>
  <si>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</si>
  <si>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</si>
  <si>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</si>
  <si>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</si>
  <si>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</si>
  <si>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</si>
  <si>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</si>
  <si>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</si>
  <si>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</si>
  <si>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</si>
  <si>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</si>
  <si>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</si>
  <si>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</si>
  <si>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</si>
  <si>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</si>
  <si>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</si>
  <si>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</si>
  <si>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</si>
  <si>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</si>
  <si>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</si>
  <si>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</si>
  <si>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</si>
  <si>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</si>
  <si>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</si>
  <si>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</si>
  <si>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</si>
  <si>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</si>
  <si>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</si>
  <si>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</si>
  <si>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</si>
  <si>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</si>
  <si>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</si>
  <si>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</si>
  <si>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</si>
  <si>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</si>
  <si>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</si>
  <si>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</si>
  <si>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</si>
  <si>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</si>
  <si>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</si>
  <si>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</si>
  <si>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</si>
  <si>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</si>
  <si>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</si>
  <si>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</si>
  <si>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</si>
  <si>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</si>
  <si>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</si>
  <si>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</si>
  <si>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</si>
  <si>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</si>
  <si>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</si>
  <si>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</si>
  <si>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</si>
  <si>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</si>
  <si>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</si>
  <si>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</si>
  <si>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</si>
  <si>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</si>
  <si>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</si>
  <si>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</si>
  <si>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</si>
  <si>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</si>
  <si>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</si>
  <si>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</si>
  <si>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</si>
  <si>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</si>
  <si>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</si>
  <si>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</si>
  <si>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</si>
  <si>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</si>
  <si>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</si>
  <si>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</si>
  <si>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</si>
  <si>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</si>
  <si>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</si>
  <si>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</si>
  <si>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</si>
  <si>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</si>
  <si>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</si>
  <si>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</si>
  <si>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</si>
  <si>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</si>
  <si>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</si>
  <si>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</si>
  <si>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</si>
  <si>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</si>
  <si>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</si>
  <si>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</si>
  <si>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</si>
  <si>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</si>
  <si>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</si>
  <si>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</si>
  <si>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</si>
  <si>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</si>
  <si>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</si>
  <si>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</si>
  <si>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</si>
  <si>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</si>
  <si>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</si>
  <si>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</si>
  <si>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</si>
  <si>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</si>
  <si>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</si>
  <si>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</si>
  <si>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</si>
  <si>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</si>
  <si>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</si>
  <si>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</si>
  <si>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</si>
  <si>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</si>
  <si>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</si>
  <si>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</si>
  <si>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</si>
  <si>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</si>
  <si>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</si>
  <si>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</si>
  <si>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</si>
  <si>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</si>
  <si>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</si>
  <si>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</si>
  <si>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</si>
  <si>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</si>
  <si>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</si>
  <si>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</si>
  <si>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</si>
  <si>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</si>
  <si>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</si>
  <si>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</si>
  <si>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</si>
  <si>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</si>
  <si>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</si>
  <si>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</si>
  <si>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</si>
  <si>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</si>
  <si>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</si>
  <si>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</si>
  <si>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</si>
  <si>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</si>
  <si>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</si>
  <si>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</si>
  <si>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</si>
  <si>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</si>
  <si>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</si>
  <si>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</si>
  <si>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</si>
  <si>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</si>
  <si>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</si>
  <si>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</si>
  <si>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</si>
  <si>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</si>
  <si>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</si>
  <si>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</si>
  <si>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</si>
  <si>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</si>
  <si>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</si>
  <si>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</si>
  <si>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</si>
  <si>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</si>
  <si>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</si>
  <si>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</si>
  <si>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</si>
  <si>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</si>
  <si>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</si>
  <si>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</si>
  <si>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</si>
  <si>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</si>
  <si>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</si>
  <si>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</si>
  <si>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</si>
  <si>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</si>
  <si>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</si>
  <si>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</si>
  <si>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</si>
  <si>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</si>
  <si>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</si>
  <si>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</si>
  <si>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</si>
  <si>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</si>
  <si>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</si>
  <si>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</si>
  <si>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</si>
  <si>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</si>
  <si>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</si>
  <si>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</si>
  <si>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</si>
  <si>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</si>
  <si>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</si>
  <si>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</si>
  <si>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</si>
  <si>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</si>
  <si>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</si>
  <si>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</si>
  <si>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</si>
  <si>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</si>
  <si>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</si>
  <si>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</si>
  <si>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</si>
  <si>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</si>
  <si>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</si>
  <si>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</si>
  <si>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</si>
  <si>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</si>
  <si>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</si>
  <si>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</si>
  <si>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</si>
  <si>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</si>
  <si>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</si>
  <si>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</si>
  <si>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</si>
  <si>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</si>
  <si>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</si>
  <si>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</si>
  <si>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</si>
  <si>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</si>
  <si>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</si>
  <si>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</si>
  <si>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</si>
  <si>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</si>
  <si>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</si>
  <si>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</si>
  <si>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</si>
  <si>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</si>
  <si>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</si>
  <si>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</si>
  <si>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</si>
  <si>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</si>
  <si>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</si>
  <si>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</si>
  <si>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</si>
  <si>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</si>
  <si>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</si>
  <si>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</si>
  <si>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</si>
  <si>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</si>
  <si>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</si>
  <si>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</si>
  <si>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</si>
  <si>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</si>
  <si>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</si>
  <si>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</si>
  <si>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</si>
  <si>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</si>
  <si>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</si>
  <si>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</si>
  <si>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</si>
  <si>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</si>
  <si>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</si>
  <si>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</si>
  <si>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</si>
  <si>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</si>
  <si>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</si>
  <si>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</si>
  <si>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</si>
  <si>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</si>
  <si>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</si>
  <si>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</si>
  <si>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</si>
  <si>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</si>
  <si>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</si>
  <si>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</si>
  <si>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</si>
  <si>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</si>
  <si>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</si>
  <si>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</si>
  <si>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</si>
  <si>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</si>
  <si>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</si>
  <si>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</si>
  <si>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</si>
  <si>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</si>
  <si>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</si>
  <si>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</si>
  <si>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</si>
  <si>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</si>
  <si>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</si>
  <si>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</si>
  <si>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</si>
  <si>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</si>
  <si>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</si>
  <si>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</si>
  <si>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</si>
  <si>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</si>
  <si>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</si>
  <si>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</si>
  <si>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</si>
  <si>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</si>
  <si>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</si>
  <si>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</si>
  <si>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</si>
  <si>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</si>
  <si>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</si>
  <si>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</si>
  <si>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</si>
  <si>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</si>
  <si>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</si>
  <si>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</si>
  <si>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</si>
  <si>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</si>
  <si>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</si>
  <si>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</si>
  <si>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</si>
  <si>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</si>
  <si>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</si>
  <si>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</si>
  <si>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</si>
  <si>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</si>
  <si>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</si>
  <si>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</si>
  <si>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</si>
  <si>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</si>
  <si>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</si>
  <si>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</si>
  <si>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</si>
  <si>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</si>
  <si>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</si>
  <si>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</si>
  <si>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</si>
  <si>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</si>
  <si>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</si>
  <si>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</si>
  <si>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</si>
  <si>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</si>
  <si>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</si>
  <si>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</si>
  <si>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</si>
  <si>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</si>
  <si>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</si>
  <si>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</si>
  <si>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</si>
  <si>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</si>
  <si>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</si>
  <si>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</si>
  <si>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</si>
  <si>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</si>
  <si>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</si>
  <si>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</si>
  <si>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</si>
  <si>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</si>
  <si>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</si>
  <si>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</si>
  <si>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</si>
  <si>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</si>
  <si>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</si>
  <si>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</si>
  <si>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</si>
  <si>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</si>
  <si>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</si>
  <si>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</si>
  <si>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</si>
  <si>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</si>
  <si>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</si>
  <si>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</si>
  <si>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</si>
  <si>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</si>
  <si>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</si>
  <si>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</si>
  <si>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</si>
  <si>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</si>
  <si>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</si>
  <si>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</si>
  <si>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</si>
  <si>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</si>
  <si>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</si>
  <si>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</si>
  <si>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</si>
  <si>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</si>
  <si>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</si>
  <si>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</si>
  <si>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</si>
  <si>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</si>
  <si>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</si>
  <si>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</si>
  <si>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</si>
  <si>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</si>
  <si>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</si>
  <si>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</si>
  <si>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</si>
  <si>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</si>
  <si>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</si>
  <si>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</si>
  <si>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</si>
  <si>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</si>
  <si>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</si>
  <si>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</si>
  <si>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</si>
  <si>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</si>
  <si>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</si>
  <si>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</si>
  <si>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</si>
  <si>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</si>
  <si>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</si>
  <si>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</si>
  <si>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</si>
  <si>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</si>
  <si>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</si>
  <si>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</si>
  <si>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</si>
  <si>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</si>
  <si>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</si>
  <si>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</si>
  <si>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</si>
  <si>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</si>
  <si>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</si>
  <si>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</si>
  <si>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</si>
  <si>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</si>
  <si>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</si>
  <si>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</si>
  <si>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</si>
  <si>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</si>
  <si>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</si>
  <si>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</si>
  <si>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</si>
  <si>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</si>
  <si>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</si>
  <si>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</si>
  <si>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</si>
  <si>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</si>
  <si>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</si>
  <si>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</si>
  <si>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</si>
  <si>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</si>
  <si>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</si>
  <si>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</si>
  <si>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</si>
  <si>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</si>
  <si>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</si>
  <si>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</si>
  <si>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</si>
  <si>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</si>
  <si>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</si>
  <si>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</si>
  <si>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</si>
  <si>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</si>
  <si>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</si>
  <si>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</si>
  <si>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</si>
  <si>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</si>
  <si>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</si>
  <si>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</si>
  <si>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</si>
  <si>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</si>
  <si>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</si>
  <si>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</si>
  <si>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</si>
  <si>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</si>
  <si>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</si>
  <si>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</si>
  <si>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</si>
  <si>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</si>
  <si>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</si>
  <si>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</si>
  <si>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</si>
  <si>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</si>
  <si>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</si>
  <si>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</si>
  <si>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</si>
  <si>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</si>
  <si>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</si>
  <si>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</si>
  <si>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</si>
  <si>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</si>
  <si>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</si>
  <si>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</si>
  <si>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</si>
  <si>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</si>
  <si>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</si>
  <si>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</si>
  <si>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</si>
  <si>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</si>
  <si>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</si>
  <si>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</si>
  <si>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</si>
  <si>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</si>
  <si>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</si>
  <si>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</si>
  <si>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</si>
  <si>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</si>
  <si>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</si>
  <si>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</si>
  <si>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</si>
  <si>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</si>
  <si>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</si>
  <si>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</si>
  <si>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</si>
  <si>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</si>
  <si>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</si>
  <si>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</si>
  <si>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</si>
  <si>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</si>
  <si>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</si>
  <si>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</si>
  <si>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</si>
  <si>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</si>
  <si>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</si>
  <si>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</si>
  <si>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</si>
  <si>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</si>
  <si>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</si>
  <si>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</si>
  <si>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</si>
  <si>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</si>
  <si>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</si>
  <si>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</si>
  <si>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</si>
  <si>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</si>
  <si>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</si>
  <si>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</si>
  <si>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</si>
  <si>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</si>
  <si>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</si>
  <si>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</si>
  <si>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</si>
  <si>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</si>
  <si>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</si>
  <si>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</si>
  <si>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</si>
  <si>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</si>
  <si>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</si>
  <si>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</si>
  <si>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</si>
  <si>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</si>
  <si>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</si>
  <si>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</si>
  <si>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</si>
  <si>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</si>
  <si>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</si>
  <si>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</si>
  <si>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</si>
  <si>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</si>
  <si>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</si>
  <si>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</si>
  <si>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</si>
  <si>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</si>
  <si>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</si>
  <si>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</si>
  <si>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</si>
  <si>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</si>
  <si>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</si>
  <si>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</si>
  <si>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</si>
  <si>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</si>
  <si>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</si>
  <si>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</si>
  <si>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</si>
  <si>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</si>
  <si>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</si>
  <si>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</si>
  <si>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</si>
  <si>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</si>
  <si>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</si>
  <si>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</si>
  <si>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</si>
  <si>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</si>
  <si>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</si>
  <si>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</si>
  <si>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</si>
  <si>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</si>
  <si>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</si>
  <si>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</si>
  <si>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</si>
  <si>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</si>
  <si>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</si>
  <si>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</si>
  <si>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</si>
  <si>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</si>
  <si>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</si>
  <si>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</si>
  <si>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</si>
  <si>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</si>
  <si>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</si>
  <si>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</si>
  <si>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</si>
  <si>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</si>
  <si>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</si>
  <si>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</si>
  <si>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</si>
  <si>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</si>
  <si>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</si>
  <si>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</si>
  <si>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</si>
  <si>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</si>
  <si>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</si>
  <si>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</si>
  <si>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</si>
  <si>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</si>
  <si>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</si>
  <si>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</si>
  <si>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</si>
  <si>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</si>
  <si>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</si>
  <si>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</si>
  <si>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</si>
  <si>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</si>
  <si>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</si>
  <si>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</si>
  <si>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</si>
  <si>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</si>
  <si>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</si>
  <si>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</si>
  <si>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</si>
  <si>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</si>
  <si>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</si>
  <si>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</si>
  <si>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</si>
  <si>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</si>
  <si>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</si>
  <si>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</si>
  <si>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</si>
  <si>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</si>
  <si>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</si>
  <si>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</si>
  <si>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</si>
  <si>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</si>
  <si>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</si>
  <si>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</si>
  <si>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</si>
  <si>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</si>
  <si>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</si>
  <si>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</si>
  <si>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</si>
  <si>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</si>
  <si>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</si>
  <si>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</si>
  <si>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</si>
  <si>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</si>
  <si>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</si>
  <si>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</si>
  <si>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</si>
  <si>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</si>
  <si>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</si>
  <si>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</si>
  <si>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</si>
  <si>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</si>
  <si>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</si>
  <si>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</si>
  <si>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</si>
  <si>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</si>
  <si>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</si>
  <si>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</si>
  <si>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</si>
  <si>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</si>
  <si>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</si>
  <si>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</si>
  <si>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</si>
  <si>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</si>
  <si>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</si>
  <si>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</si>
  <si>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</si>
  <si>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</si>
  <si>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</si>
  <si>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</si>
  <si>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</si>
  <si>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</si>
  <si>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</si>
  <si>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</si>
  <si>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</si>
  <si>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</si>
  <si>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</si>
  <si>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</si>
  <si>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</si>
  <si>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</si>
  <si>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</si>
  <si>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</si>
  <si>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</si>
  <si>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</si>
  <si>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</si>
  <si>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</si>
  <si>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</si>
  <si>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</si>
  <si>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</si>
  <si>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</si>
  <si>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</si>
  <si>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</si>
  <si>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</si>
  <si>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</si>
  <si>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</si>
  <si>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</si>
  <si>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</si>
  <si>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</si>
  <si>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</si>
  <si>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</si>
  <si>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</si>
  <si>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</si>
  <si>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</si>
  <si>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</si>
  <si>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</si>
  <si>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</si>
  <si>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</si>
  <si>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</si>
  <si>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</si>
  <si>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</si>
  <si>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</si>
  <si>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</si>
  <si>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</si>
  <si>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</si>
  <si>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</si>
  <si>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</si>
  <si>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</si>
  <si>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</si>
  <si>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</si>
  <si>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</si>
  <si>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</si>
  <si>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</si>
  <si>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</si>
  <si>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</si>
  <si>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</si>
  <si>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</si>
  <si>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</si>
  <si>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</si>
  <si>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</si>
  <si>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</si>
  <si>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</si>
  <si>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</si>
  <si>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</si>
  <si>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</si>
  <si>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</si>
  <si>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</si>
  <si>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</si>
  <si>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</si>
  <si>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</si>
  <si>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</si>
  <si>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</si>
  <si>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</si>
  <si>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</si>
  <si>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</si>
  <si>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</si>
  <si>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</si>
  <si>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</si>
  <si>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</si>
  <si>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</si>
  <si>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</si>
  <si>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</si>
  <si>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</si>
  <si>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</si>
  <si>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</si>
  <si>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</si>
  <si>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</si>
  <si>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</si>
  <si>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</si>
  <si>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</si>
  <si>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</si>
  <si>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</si>
  <si>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</si>
  <si>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</si>
  <si>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</si>
  <si>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</si>
  <si>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</si>
  <si>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</si>
  <si>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</si>
  <si>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</si>
  <si>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</si>
  <si>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</si>
  <si>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</si>
  <si>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</si>
  <si>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</si>
  <si>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</si>
  <si>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</si>
  <si>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</si>
  <si>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</si>
  <si>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</si>
  <si>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</si>
  <si>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</si>
  <si>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</si>
  <si>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</si>
  <si>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</si>
  <si>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</si>
  <si>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</si>
  <si>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</si>
  <si>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</si>
  <si>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</si>
  <si>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</si>
  <si>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</si>
  <si>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</si>
  <si>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</si>
  <si>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</si>
  <si>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</si>
  <si>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</si>
  <si>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</si>
  <si>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</si>
  <si>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</si>
  <si>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</si>
  <si>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</si>
  <si>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</si>
  <si>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</si>
  <si>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</si>
  <si>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</si>
  <si>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</si>
  <si>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</si>
  <si>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</si>
  <si>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</si>
  <si>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</si>
  <si>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</si>
  <si>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</si>
  <si>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</si>
  <si>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</si>
  <si>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</si>
  <si>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</si>
  <si>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</si>
  <si>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</si>
  <si>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</si>
  <si>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</si>
  <si>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</si>
  <si>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</si>
  <si>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</si>
  <si>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</si>
  <si>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</si>
  <si>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</si>
  <si>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</si>
  <si>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</si>
  <si>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</si>
  <si>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</si>
  <si>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</si>
  <si>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</si>
  <si>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</si>
  <si>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</si>
  <si>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</si>
  <si>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</si>
  <si>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</si>
  <si>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</si>
  <si>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</si>
  <si>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</si>
  <si>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</si>
  <si>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</si>
  <si>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</si>
  <si>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</si>
  <si>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</si>
  <si>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</si>
  <si>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</si>
  <si>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</si>
  <si>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</si>
  <si>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</si>
  <si>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</si>
  <si>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</si>
  <si>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</si>
  <si>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</si>
  <si>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</si>
  <si>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</si>
  <si>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</si>
  <si>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</si>
  <si>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</si>
  <si>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</si>
  <si>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</si>
  <si>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</si>
  <si>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</si>
  <si>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</si>
  <si>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</si>
  <si>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</si>
  <si>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</si>
  <si>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</si>
  <si>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</si>
  <si>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</si>
  <si>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</si>
  <si>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</si>
  <si>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</si>
  <si>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</si>
  <si>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</si>
  <si>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</si>
  <si>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</si>
  <si>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</si>
  <si>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</si>
  <si>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</si>
  <si>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</si>
  <si>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</si>
  <si>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</si>
  <si>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</si>
  <si>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</si>
  <si>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</si>
  <si>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</si>
  <si>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</si>
  <si>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</si>
  <si>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</si>
  <si>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</si>
  <si>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</si>
  <si>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</si>
  <si>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</si>
  <si>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</si>
  <si>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</si>
  <si>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</si>
  <si>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</si>
  <si>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</si>
  <si>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</si>
  <si>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</si>
  <si>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</si>
  <si>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</si>
  <si>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</si>
  <si>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</si>
  <si>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</si>
  <si>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</si>
  <si>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</si>
  <si>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</si>
  <si>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</si>
  <si>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</si>
  <si>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</si>
  <si>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</si>
  <si>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</si>
  <si>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</si>
  <si>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</si>
  <si>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</si>
  <si>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</si>
  <si>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</si>
  <si>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</si>
  <si>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</si>
  <si>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</si>
  <si>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</si>
  <si>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</si>
  <si>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</si>
  <si>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</si>
  <si>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</si>
  <si>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</si>
  <si>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</si>
  <si>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</si>
  <si>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</si>
  <si>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</si>
  <si>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</si>
  <si>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</si>
  <si>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</si>
  <si>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</si>
  <si>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</si>
  <si>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</si>
  <si>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</si>
  <si>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</si>
  <si>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</si>
  <si>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</si>
  <si>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</si>
  <si>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</si>
  <si>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</si>
  <si>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</si>
  <si>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</si>
  <si>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</si>
  <si>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</si>
  <si>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</si>
  <si>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</si>
  <si>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</si>
  <si>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</si>
  <si>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</si>
  <si>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</si>
  <si>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</si>
  <si>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</si>
  <si>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</si>
  <si>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</si>
  <si>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</si>
  <si>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</si>
  <si>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</si>
  <si>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</si>
  <si>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</si>
  <si>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</si>
  <si>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</si>
  <si>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</si>
  <si>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</si>
  <si>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</si>
  <si>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</si>
  <si>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</si>
  <si>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</si>
  <si>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</si>
  <si>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</si>
  <si>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</si>
  <si>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</si>
  <si>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</si>
  <si>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</si>
  <si>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</si>
  <si>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</si>
  <si>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</si>
  <si>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</si>
  <si>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</si>
  <si>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</si>
  <si>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</si>
  <si>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</si>
  <si>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</si>
  <si>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</si>
  <si>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</si>
  <si>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</si>
  <si>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</si>
  <si>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</si>
  <si>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</si>
  <si>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</si>
  <si>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</si>
  <si>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</si>
  <si>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</si>
  <si>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</si>
  <si>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</si>
  <si>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</si>
  <si>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</si>
  <si>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</si>
  <si>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</si>
  <si>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</si>
  <si>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</si>
  <si>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</si>
  <si>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</si>
  <si>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</si>
  <si>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</si>
  <si>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</si>
  <si>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</si>
  <si>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</si>
  <si>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</si>
  <si>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</si>
  <si>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</si>
  <si>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</si>
  <si>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</si>
  <si>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</si>
  <si>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</si>
  <si>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</si>
  <si>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</si>
  <si>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</si>
  <si>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</si>
  <si>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</si>
  <si>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</si>
  <si>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</si>
  <si>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</si>
  <si>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</si>
  <si>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</si>
  <si>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</si>
  <si>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</si>
  <si>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</si>
  <si>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</si>
  <si>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</si>
  <si>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</si>
  <si>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</si>
  <si>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</si>
  <si>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</si>
  <si>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</si>
  <si>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</si>
  <si>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</si>
  <si>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</si>
  <si>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</si>
  <si>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</si>
  <si>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</si>
  <si>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</si>
  <si>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</si>
  <si>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</si>
  <si>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</si>
  <si>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</si>
  <si>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</si>
  <si>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</si>
  <si>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</si>
  <si>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</si>
  <si>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</si>
  <si>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</si>
  <si>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</si>
  <si>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</si>
  <si>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</si>
  <si>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</si>
  <si>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</si>
  <si>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</si>
  <si>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</si>
  <si>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</si>
  <si>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</si>
  <si>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</si>
  <si>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</si>
  <si>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</si>
  <si>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</si>
  <si>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</si>
  <si>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</si>
  <si>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</si>
  <si>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</si>
  <si>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</si>
  <si>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</si>
  <si>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</si>
  <si>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</si>
  <si>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</si>
  <si>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</si>
  <si>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</si>
  <si>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</si>
  <si>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</si>
  <si>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</si>
  <si>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</si>
  <si>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</si>
  <si>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</si>
  <si>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</si>
  <si>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</si>
  <si>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</si>
  <si>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</si>
  <si>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</si>
  <si>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</si>
  <si>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</si>
  <si>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</si>
  <si>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</si>
  <si>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</si>
  <si>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</si>
  <si>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</si>
  <si>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</si>
  <si>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</si>
  <si>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</si>
  <si>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</si>
  <si>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</si>
  <si>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</si>
  <si>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</si>
  <si>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</si>
  <si>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</si>
  <si>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</si>
  <si>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</si>
  <si>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</si>
  <si>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</si>
  <si>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</si>
  <si>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</si>
  <si>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</si>
  <si>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</si>
  <si>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</si>
  <si>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</si>
  <si>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</si>
  <si>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</si>
  <si>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</si>
  <si>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</si>
  <si>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</si>
  <si>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</si>
  <si>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</si>
  <si>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</si>
  <si>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</si>
  <si>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</si>
  <si>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</si>
  <si>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</si>
  <si>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</si>
  <si>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</si>
  <si>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</si>
  <si>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</si>
  <si>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</si>
  <si>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</si>
  <si>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</si>
  <si>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</si>
  <si>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</si>
  <si>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</si>
  <si>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</si>
  <si>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</si>
  <si>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</si>
  <si>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</si>
  <si>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</si>
  <si>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</si>
  <si>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</si>
  <si>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</si>
  <si>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</si>
  <si>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</si>
  <si>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</si>
  <si>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</si>
  <si>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</si>
  <si>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</si>
  <si>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</si>
  <si>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</si>
  <si>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</si>
  <si>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</si>
  <si>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</si>
  <si>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</si>
  <si>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</si>
  <si>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</si>
  <si>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</si>
  <si>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</si>
  <si>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</si>
  <si>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</si>
  <si>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</si>
  <si>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</si>
  <si>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</si>
  <si>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</si>
  <si>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</si>
  <si>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</si>
  <si>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</si>
  <si>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</si>
  <si>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</si>
  <si>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</si>
  <si>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</si>
  <si>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</si>
  <si>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</si>
  <si>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</si>
  <si>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</si>
  <si>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</si>
  <si>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</si>
  <si>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</si>
  <si>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</si>
  <si>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</si>
  <si>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</si>
  <si>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</si>
  <si>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</si>
  <si>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</si>
  <si>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</si>
  <si>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</si>
  <si>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</si>
  <si>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</si>
  <si>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</si>
  <si>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</si>
  <si>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</si>
  <si>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</si>
  <si>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</si>
  <si>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</si>
  <si>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</si>
  <si>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</si>
  <si>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</si>
  <si>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</si>
  <si>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</si>
  <si>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</si>
  <si>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</si>
  <si>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</si>
  <si>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</si>
  <si>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</si>
  <si>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</si>
  <si>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</si>
  <si>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</si>
  <si>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</si>
  <si>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</si>
  <si>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</si>
  <si>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</si>
  <si>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</si>
  <si>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</si>
  <si>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</si>
  <si>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</si>
  <si>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</si>
  <si>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</si>
  <si>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</si>
  <si>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</si>
  <si>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</si>
  <si>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</si>
  <si>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</si>
  <si>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</si>
  <si>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</si>
  <si>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</si>
  <si>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</si>
  <si>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</si>
  <si>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</si>
  <si>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</si>
  <si>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</si>
  <si>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</si>
  <si>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</si>
  <si>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</si>
  <si>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</si>
  <si>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</si>
  <si>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</si>
  <si>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</si>
  <si>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</si>
  <si>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</si>
  <si>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</si>
  <si>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</si>
  <si>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</si>
  <si>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</si>
  <si>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</si>
  <si>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</si>
  <si>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</si>
  <si>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</si>
  <si>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</si>
  <si>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</si>
  <si>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</si>
  <si>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</si>
  <si>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</si>
  <si>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</si>
  <si>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</si>
  <si>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</si>
  <si>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</si>
  <si>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</si>
  <si>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</si>
  <si>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</si>
  <si>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</si>
  <si>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</si>
  <si>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</si>
  <si>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</si>
  <si>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</si>
  <si>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</si>
  <si>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</si>
  <si>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</si>
  <si>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</si>
  <si>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</si>
  <si>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</si>
  <si>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</si>
  <si>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</si>
  <si>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</si>
  <si>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</si>
  <si>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</si>
  <si>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</si>
  <si>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</si>
  <si>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</si>
  <si>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</si>
  <si>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</si>
  <si>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</si>
  <si>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</si>
  <si>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</si>
  <si>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</si>
  <si>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</si>
  <si>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</si>
  <si>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</si>
  <si>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</si>
  <si>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</si>
  <si>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</si>
  <si>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</si>
  <si>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</si>
  <si>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</si>
  <si>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</si>
  <si>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</si>
  <si>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</si>
  <si>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</si>
  <si>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</si>
  <si>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</si>
  <si>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</si>
  <si>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</si>
  <si>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</si>
  <si>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</si>
  <si>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</si>
  <si>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</si>
  <si>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</si>
  <si>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</si>
  <si>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</si>
  <si>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</si>
  <si>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</si>
  <si>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</si>
  <si>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</si>
  <si>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</si>
  <si>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</si>
  <si>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</si>
  <si>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</si>
  <si>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</si>
  <si>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</si>
  <si>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</si>
  <si>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</si>
  <si>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</si>
  <si>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</si>
  <si>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</si>
  <si>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</si>
  <si>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</si>
  <si>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</si>
  <si>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</si>
  <si>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</si>
  <si>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</si>
  <si>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</si>
  <si>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</si>
  <si>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</si>
  <si>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</si>
  <si>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</si>
  <si>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</si>
  <si>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</si>
  <si>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</si>
  <si>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</si>
  <si>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</si>
  <si>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</si>
  <si>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</si>
  <si>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</si>
  <si>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</si>
  <si>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</si>
  <si>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</si>
  <si>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</si>
  <si>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</si>
  <si>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</si>
  <si>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</si>
  <si>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</si>
  <si>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</si>
  <si>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</si>
  <si>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</si>
  <si>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</si>
  <si>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</si>
  <si>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</si>
  <si>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</si>
  <si>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</si>
  <si>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</si>
  <si>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</si>
  <si>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</si>
  <si>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</si>
  <si>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</si>
  <si>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</si>
  <si>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</si>
  <si>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</si>
  <si>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</si>
  <si>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</si>
  <si>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</si>
  <si>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</si>
  <si>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</si>
  <si>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</si>
  <si>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</si>
  <si>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</si>
  <si>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</si>
  <si>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</si>
  <si>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</si>
  <si>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</si>
  <si>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</si>
  <si>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</si>
  <si>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</si>
  <si>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</si>
  <si>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</si>
  <si>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</si>
  <si>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</si>
  <si>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</si>
  <si>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</si>
  <si>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</si>
  <si>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</si>
  <si>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</si>
  <si>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</si>
  <si>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</si>
  <si>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</si>
  <si>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</si>
  <si>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</si>
  <si>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</si>
  <si>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</si>
  <si>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</si>
  <si>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</si>
  <si>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</si>
  <si>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</si>
  <si>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</si>
  <si>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</si>
  <si>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</si>
  <si>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</si>
  <si>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</si>
  <si>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</si>
  <si>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</si>
  <si>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</si>
  <si>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</si>
  <si>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</si>
  <si>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</si>
  <si>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</si>
  <si>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</si>
  <si>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</si>
  <si>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</si>
  <si>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</si>
  <si>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</si>
  <si>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</si>
  <si>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</si>
  <si>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</si>
  <si>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</si>
  <si>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</si>
  <si>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</si>
  <si>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</si>
  <si>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</si>
  <si>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</si>
  <si>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</si>
  <si>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</si>
  <si>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</si>
  <si>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</si>
  <si>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</si>
  <si>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</si>
  <si>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</si>
  <si>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</si>
  <si>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</si>
  <si>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</si>
  <si>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</si>
  <si>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</si>
  <si>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</si>
  <si>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</si>
  <si>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</si>
  <si>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</si>
  <si>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</si>
  <si>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</si>
  <si>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</si>
  <si>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</si>
  <si>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</si>
  <si>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</si>
  <si>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</si>
  <si>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</si>
  <si>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</si>
  <si>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</si>
  <si>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</si>
  <si>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</si>
  <si>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</si>
  <si>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</si>
  <si>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</si>
  <si>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</si>
  <si>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</si>
  <si>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</si>
  <si>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</si>
  <si>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</si>
  <si>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</si>
  <si>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</si>
  <si>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</si>
  <si>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</si>
  <si>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</si>
  <si>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</si>
  <si>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</si>
  <si>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</si>
  <si>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</si>
  <si>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</si>
  <si>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</si>
  <si>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</si>
  <si>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</si>
  <si>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</si>
  <si>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</si>
  <si>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</si>
  <si>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</si>
  <si>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</si>
  <si>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</si>
  <si>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</si>
  <si>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</si>
  <si>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</si>
  <si>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</si>
  <si>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</si>
  <si>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</si>
  <si>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</si>
  <si>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</si>
  <si>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</si>
  <si>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</si>
  <si>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</si>
  <si>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</si>
  <si>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</si>
  <si>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</si>
  <si>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</si>
  <si>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</si>
  <si>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</si>
  <si>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</si>
  <si>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</si>
  <si>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</si>
  <si>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</si>
  <si>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</si>
  <si>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</si>
  <si>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</si>
  <si>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</si>
  <si>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</si>
  <si>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</si>
  <si>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</si>
  <si>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</si>
  <si>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</si>
  <si>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</si>
  <si>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</si>
  <si>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</si>
  <si>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</si>
  <si>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</si>
  <si>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</si>
  <si>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</si>
  <si>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</si>
  <si>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</si>
  <si>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</si>
  <si>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</si>
  <si>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</si>
  <si>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</si>
  <si>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</si>
  <si>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</si>
  <si>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</si>
  <si>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</si>
  <si>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</si>
  <si>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</si>
  <si>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</si>
  <si>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</si>
  <si>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</si>
  <si>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</si>
  <si>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</si>
  <si>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</si>
  <si>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</si>
  <si>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</si>
  <si>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</si>
  <si>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</si>
  <si>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</si>
  <si>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</si>
  <si>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</si>
  <si>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</si>
  <si>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</si>
  <si>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</si>
  <si>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</si>
  <si>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</si>
  <si>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</si>
  <si>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</si>
  <si>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</si>
  <si>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</si>
  <si>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</si>
  <si>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</si>
  <si>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</si>
  <si>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</si>
  <si>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</si>
  <si>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</si>
  <si>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</si>
  <si>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</si>
  <si>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</si>
  <si>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</si>
  <si>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</si>
  <si>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</si>
  <si>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</si>
  <si>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</si>
  <si>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</si>
  <si>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</si>
  <si>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</si>
  <si>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</si>
  <si>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</si>
  <si>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</si>
  <si>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</si>
  <si>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</si>
  <si>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</si>
  <si>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</si>
  <si>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</si>
  <si>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</si>
  <si>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</si>
  <si>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</si>
  <si>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</si>
  <si>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</si>
  <si>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</si>
  <si>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</si>
  <si>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</si>
  <si>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</si>
  <si>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</si>
  <si>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</si>
  <si>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</si>
  <si>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</si>
  <si>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</si>
  <si>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</si>
  <si>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</si>
  <si>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</si>
  <si>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</si>
  <si>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</si>
  <si>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</si>
  <si>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</si>
  <si>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</si>
  <si>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</si>
  <si>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</si>
  <si>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</si>
  <si>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</si>
  <si>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</si>
  <si>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</si>
  <si>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</si>
  <si>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</si>
  <si>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</si>
  <si>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</si>
  <si>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</si>
  <si>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</si>
  <si>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</si>
  <si>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</si>
  <si>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</si>
  <si>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</si>
  <si>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</si>
  <si>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</si>
  <si>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</si>
  <si>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</si>
  <si>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</si>
  <si>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</si>
  <si>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</si>
  <si>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</si>
  <si>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</si>
  <si>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</si>
  <si>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</si>
  <si>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</si>
  <si>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</si>
  <si>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</si>
  <si>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</si>
  <si>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</si>
  <si>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</si>
  <si>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</si>
  <si>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</si>
  <si>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</si>
  <si>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</si>
  <si>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</si>
  <si>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</si>
  <si>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</si>
  <si>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</si>
  <si>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</si>
  <si>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</si>
  <si>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</si>
  <si>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</si>
  <si>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</si>
  <si>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</si>
  <si>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</si>
  <si>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</si>
  <si>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</si>
  <si>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</si>
  <si>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</si>
  <si>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</si>
  <si>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</si>
  <si>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</si>
  <si>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</si>
  <si>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</si>
  <si>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</si>
  <si>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</si>
  <si>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</si>
  <si>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</si>
  <si>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</si>
  <si>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</si>
  <si>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</si>
  <si>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</si>
  <si>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</si>
  <si>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</si>
  <si>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</si>
  <si>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</si>
  <si>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</si>
  <si>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</si>
  <si>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</si>
  <si>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</si>
  <si>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</si>
  <si>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</si>
  <si>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</si>
  <si>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</si>
  <si>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</si>
  <si>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</si>
  <si>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</si>
  <si>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</si>
  <si>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</si>
  <si>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</si>
  <si>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</si>
  <si>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</si>
  <si>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</si>
  <si>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</si>
  <si>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</si>
  <si>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</si>
  <si>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</si>
  <si>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</si>
  <si>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</si>
  <si>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</si>
  <si>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</si>
  <si>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</si>
  <si>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</si>
  <si>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</si>
  <si>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</si>
  <si>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</si>
  <si>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</si>
  <si>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</si>
  <si>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</si>
  <si>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</si>
  <si>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</si>
  <si>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</si>
  <si>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</si>
  <si>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</si>
  <si>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</si>
  <si>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</si>
  <si>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</si>
  <si>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</si>
  <si>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</si>
  <si>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</si>
  <si>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</si>
  <si>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</si>
  <si>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</si>
  <si>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</si>
  <si>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</si>
  <si>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</si>
  <si>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</si>
  <si>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</si>
  <si>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</si>
  <si>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</si>
  <si>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</si>
  <si>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</si>
  <si>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</si>
  <si>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</si>
  <si>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</si>
  <si>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</si>
  <si>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</si>
  <si>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</si>
  <si>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</si>
  <si>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</si>
  <si>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</si>
  <si>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</si>
  <si>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</si>
  <si>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</si>
  <si>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</si>
  <si>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</si>
  <si>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</si>
  <si>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</si>
  <si>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</si>
  <si>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</si>
  <si>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</si>
  <si>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</si>
  <si>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</si>
  <si>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</si>
  <si>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</si>
  <si>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</si>
  <si>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</si>
  <si>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</si>
  <si>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</si>
  <si>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</si>
  <si>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</si>
  <si>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</si>
  <si>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</si>
  <si>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</si>
  <si>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</si>
  <si>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</si>
  <si>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</si>
  <si>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</si>
  <si>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</si>
  <si>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</si>
  <si>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</si>
  <si>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</si>
  <si>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</si>
  <si>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</si>
  <si>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</si>
  <si>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</si>
  <si>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</si>
  <si>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</si>
  <si>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</si>
  <si>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</si>
  <si>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</si>
  <si>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</si>
  <si>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</si>
  <si>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</si>
  <si>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</si>
  <si>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</si>
  <si>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</si>
  <si>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</si>
  <si>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</si>
  <si>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</si>
  <si>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</si>
  <si>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</si>
  <si>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</si>
  <si>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</si>
  <si>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</si>
  <si>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</si>
  <si>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</si>
  <si>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</si>
  <si>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</si>
  <si>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</si>
  <si>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</si>
  <si>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</si>
  <si>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</si>
  <si>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</si>
  <si>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</si>
  <si>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</si>
  <si>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</si>
  <si>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</si>
  <si>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</si>
  <si>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</si>
  <si>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</si>
  <si>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</si>
  <si>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</si>
  <si>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</si>
  <si>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</si>
  <si>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</si>
  <si>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</si>
  <si>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</si>
  <si>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</si>
  <si>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</si>
  <si>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</si>
  <si>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</si>
  <si>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</si>
  <si>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</si>
  <si>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</si>
  <si>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</si>
  <si>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</si>
  <si>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</si>
  <si>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</si>
  <si>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</si>
  <si>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</si>
  <si>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</si>
  <si>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</si>
  <si>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</si>
  <si>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</si>
  <si>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</si>
  <si>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</si>
  <si>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</si>
  <si>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</si>
  <si>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</si>
  <si>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</si>
  <si>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</si>
  <si>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</si>
  <si>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</si>
  <si>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</si>
  <si>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</si>
  <si>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</si>
  <si>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</si>
  <si>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</si>
  <si>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</si>
  <si>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</si>
  <si>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</si>
  <si>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</si>
  <si>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</si>
  <si>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</si>
  <si>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</si>
  <si>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</si>
  <si>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</si>
  <si>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</si>
  <si>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</si>
  <si>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</si>
  <si>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</si>
  <si>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</si>
  <si>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</si>
  <si>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</si>
  <si>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</si>
  <si>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</si>
  <si>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</si>
  <si>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</si>
  <si>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</si>
  <si>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</si>
  <si>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</si>
  <si>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</si>
  <si>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</si>
  <si>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</si>
  <si>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</si>
  <si>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</si>
  <si>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</si>
  <si>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</si>
  <si>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</si>
  <si>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</si>
  <si>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</si>
  <si>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</si>
  <si>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</si>
  <si>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</si>
  <si>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</si>
  <si>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</si>
  <si>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</si>
  <si>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</si>
  <si>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</si>
  <si>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</si>
  <si>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</si>
  <si>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</si>
  <si>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</si>
  <si>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</si>
  <si>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</si>
  <si>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</si>
  <si>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</si>
  <si>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</si>
  <si>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</si>
  <si>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</si>
  <si>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</si>
  <si>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</si>
  <si>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</si>
  <si>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</si>
  <si>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</si>
  <si>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</si>
  <si>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</si>
  <si>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</si>
  <si>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</si>
  <si>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</si>
  <si>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</si>
  <si>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</si>
  <si>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</si>
  <si>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</si>
  <si>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</si>
  <si>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</si>
  <si>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</si>
  <si>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</si>
  <si>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</si>
  <si>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</si>
  <si>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</si>
  <si>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</si>
  <si>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</si>
  <si>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</si>
  <si>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</si>
  <si>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</si>
  <si>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</si>
  <si>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</si>
  <si>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</si>
  <si>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</si>
  <si>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</si>
  <si>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</si>
  <si>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</si>
  <si>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</si>
  <si>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</si>
  <si>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</si>
  <si>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</si>
  <si>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</si>
  <si>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</si>
  <si>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</si>
  <si>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</si>
  <si>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</si>
  <si>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</si>
  <si>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</si>
  <si>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</si>
  <si>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</si>
  <si>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</si>
  <si>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</si>
  <si>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</si>
  <si>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</si>
  <si>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</si>
  <si>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</si>
  <si>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</si>
  <si>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</si>
  <si>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</si>
  <si>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</si>
  <si>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</si>
  <si>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</si>
  <si>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</si>
  <si>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</si>
  <si>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</si>
  <si>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</si>
  <si>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</si>
  <si>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</si>
  <si>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</si>
  <si>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</si>
  <si>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</si>
  <si>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</si>
  <si>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</si>
  <si>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</si>
  <si>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</si>
  <si>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</si>
  <si>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</si>
  <si>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</si>
  <si>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</si>
  <si>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</si>
  <si>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</si>
  <si>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</si>
  <si>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</si>
  <si>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</si>
  <si>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</si>
  <si>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</si>
  <si>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</si>
  <si>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</si>
  <si>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</si>
  <si>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</si>
  <si>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</si>
  <si>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</si>
  <si>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</si>
  <si>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</si>
  <si>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</si>
  <si>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</si>
  <si>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</si>
  <si>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</si>
  <si>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</si>
  <si>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</si>
  <si>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</si>
  <si>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</si>
  <si>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</si>
  <si>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</si>
  <si>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</si>
  <si>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</si>
  <si>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</si>
  <si>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</si>
  <si>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</si>
  <si>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</si>
  <si>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</si>
  <si>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</si>
  <si>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</si>
  <si>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</si>
  <si>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</si>
  <si>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</si>
  <si>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</si>
  <si>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</si>
  <si>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</si>
  <si>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</si>
  <si>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</si>
  <si>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</si>
  <si>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</si>
  <si>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</si>
  <si>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</si>
  <si>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</si>
  <si>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</si>
  <si>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</si>
  <si>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</si>
  <si>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</si>
  <si>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</si>
  <si>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</si>
  <si>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</si>
  <si>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</si>
  <si>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</si>
  <si>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</si>
  <si>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</si>
  <si>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</si>
  <si>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</si>
  <si>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</si>
  <si>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</si>
  <si>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</si>
  <si>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</si>
  <si>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</si>
  <si>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</si>
  <si>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</si>
  <si>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</si>
  <si>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</si>
  <si>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</si>
  <si>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</si>
  <si>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</si>
  <si>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</si>
  <si>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</si>
  <si>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</si>
  <si>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</si>
  <si>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</si>
  <si>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</si>
  <si>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</si>
  <si>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</si>
  <si>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</si>
  <si>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</si>
  <si>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</si>
  <si>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</si>
  <si>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</si>
  <si>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</si>
  <si>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</si>
  <si>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</si>
  <si>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</si>
  <si>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</si>
  <si>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</si>
  <si>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</si>
  <si>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</si>
  <si>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</si>
  <si>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</si>
  <si>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</si>
  <si>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</si>
  <si>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</si>
  <si>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</si>
  <si>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</si>
  <si>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</si>
  <si>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</si>
  <si>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</si>
  <si>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</si>
  <si>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</si>
  <si>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</si>
  <si>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</si>
  <si>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</si>
  <si>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</si>
  <si>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</si>
  <si>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</si>
  <si>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</si>
  <si>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</si>
  <si>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</si>
  <si>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</si>
  <si>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</si>
  <si>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</si>
  <si>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</si>
  <si>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</si>
  <si>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</si>
  <si>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</si>
  <si>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</si>
  <si>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</si>
  <si>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</si>
  <si>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</si>
  <si>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</si>
  <si>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</si>
  <si>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</si>
  <si>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</si>
  <si>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</si>
  <si>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</si>
  <si>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</si>
  <si>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</si>
  <si>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</si>
  <si>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</si>
  <si>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</si>
  <si>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</si>
  <si>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</si>
  <si>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</si>
  <si>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</si>
  <si>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</si>
  <si>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</si>
  <si>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</si>
  <si>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</si>
  <si>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</si>
  <si>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</si>
  <si>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</si>
  <si>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</si>
  <si>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</si>
  <si>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</si>
  <si>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</si>
  <si>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</si>
  <si>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</si>
  <si>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</si>
  <si>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</si>
  <si>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</si>
  <si>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</si>
  <si>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</si>
  <si>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</si>
  <si>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</si>
  <si>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</si>
  <si>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</si>
  <si>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</si>
  <si>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</si>
  <si>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</si>
  <si>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</si>
  <si>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</si>
  <si>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</si>
  <si>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</si>
  <si>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</si>
  <si>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</si>
  <si>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</si>
  <si>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</si>
  <si>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</si>
  <si>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</si>
  <si>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</si>
  <si>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</si>
  <si>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</si>
  <si>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</si>
  <si>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</si>
  <si>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</si>
  <si>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</si>
  <si>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</si>
  <si>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</si>
  <si>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</si>
  <si>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</si>
  <si>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</si>
  <si>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</si>
  <si>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</si>
  <si>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</si>
  <si>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</si>
  <si>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</si>
  <si>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</si>
  <si>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</si>
  <si>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</si>
  <si>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</si>
  <si>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</si>
  <si>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</si>
  <si>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</si>
  <si>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</si>
  <si>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</si>
  <si>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</si>
  <si>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</si>
  <si>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</si>
  <si>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</si>
  <si>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</si>
  <si>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</si>
  <si>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</si>
  <si>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</si>
  <si>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</si>
  <si>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</si>
  <si>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</si>
  <si>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</si>
  <si>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</si>
  <si>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</si>
  <si>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</si>
  <si>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</si>
  <si>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</si>
  <si>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</si>
  <si>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</si>
  <si>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</si>
  <si>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</si>
  <si>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</si>
  <si>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</si>
  <si>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</si>
  <si>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</si>
  <si>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</si>
  <si>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</si>
  <si>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</si>
  <si>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</si>
  <si>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</si>
  <si>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</si>
  <si>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</si>
  <si>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</si>
  <si>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</si>
  <si>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</si>
  <si>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</si>
  <si>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</si>
  <si>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</si>
  <si>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</si>
  <si>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</si>
  <si>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</si>
  <si>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</si>
  <si>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</si>
  <si>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</si>
  <si>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</si>
  <si>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</si>
  <si>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</si>
  <si>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</si>
  <si>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</si>
  <si>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</si>
  <si>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</si>
  <si>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</si>
  <si>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</si>
  <si>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</si>
  <si>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</si>
  <si>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</si>
  <si>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</si>
  <si>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</si>
  <si>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</si>
  <si>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</si>
  <si>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</si>
  <si>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</si>
  <si>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</si>
  <si>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</si>
  <si>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</si>
  <si>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</si>
  <si>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</si>
  <si>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</si>
  <si>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</si>
  <si>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</si>
  <si>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</si>
  <si>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</si>
  <si>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</si>
  <si>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</si>
  <si>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</si>
  <si>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</si>
  <si>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</si>
  <si>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</si>
  <si>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</si>
  <si>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</si>
  <si>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</si>
  <si>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</si>
  <si>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</si>
  <si>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</si>
  <si>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</si>
  <si>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</si>
  <si>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</si>
  <si>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</si>
  <si>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</si>
  <si>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</si>
  <si>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</si>
  <si>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</si>
  <si>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</si>
  <si>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</si>
  <si>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</si>
  <si>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</si>
  <si>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</si>
  <si>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</si>
  <si>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</si>
  <si>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</si>
  <si>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</si>
  <si>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</si>
  <si>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</si>
  <si>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</si>
  <si>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</si>
  <si>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</si>
  <si>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</si>
  <si>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</si>
  <si>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</si>
  <si>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</si>
  <si>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</si>
  <si>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</si>
  <si>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</si>
  <si>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</si>
  <si>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</si>
  <si>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</si>
  <si>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</si>
  <si>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</si>
  <si>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</si>
  <si>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</si>
  <si>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</si>
  <si>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</si>
  <si>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</si>
  <si>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</si>
  <si>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</si>
  <si>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</si>
  <si>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</si>
  <si>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</si>
  <si>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</si>
  <si>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</si>
  <si>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</si>
  <si>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</si>
  <si>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</si>
  <si>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</si>
  <si>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</si>
  <si>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</si>
  <si>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</si>
  <si>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</si>
  <si>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</si>
  <si>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</si>
  <si>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</si>
  <si>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</si>
  <si>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</si>
  <si>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</si>
  <si>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</si>
  <si>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</si>
  <si>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</si>
  <si>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</si>
  <si>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</si>
  <si>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</si>
  <si>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</si>
  <si>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</si>
  <si>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</si>
  <si>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</si>
  <si>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</si>
  <si>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</si>
  <si>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</si>
  <si>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</si>
  <si>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</si>
  <si>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</si>
  <si>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</si>
  <si>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</si>
  <si>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</si>
  <si>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</si>
  <si>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</si>
  <si>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</si>
  <si>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</si>
  <si>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</si>
  <si>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</si>
  <si>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</si>
  <si>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</si>
  <si>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</si>
  <si>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</si>
  <si>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</si>
  <si>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</si>
  <si>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</si>
  <si>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</si>
  <si>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</si>
  <si>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</si>
  <si>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</si>
  <si>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</si>
  <si>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</si>
  <si>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</si>
  <si>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</si>
  <si>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</si>
  <si>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</si>
  <si>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</si>
  <si>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</si>
  <si>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</si>
  <si>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</si>
  <si>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</si>
  <si>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</si>
  <si>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</si>
  <si>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</si>
  <si>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</si>
  <si>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</si>
  <si>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</si>
  <si>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</si>
  <si>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</si>
  <si>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</si>
  <si>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</si>
  <si>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</si>
  <si>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</si>
  <si>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</si>
  <si>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</si>
  <si>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</si>
  <si>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</si>
  <si>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</si>
  <si>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</si>
  <si>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</si>
  <si>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</si>
  <si>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</si>
  <si>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</si>
  <si>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</si>
  <si>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</si>
  <si>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</si>
  <si>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</si>
  <si>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</si>
  <si>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</si>
  <si>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</si>
  <si>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</si>
  <si>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</si>
  <si>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</si>
  <si>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</si>
  <si>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</si>
  <si>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</si>
  <si>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</si>
  <si>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</si>
  <si>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</si>
  <si>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</si>
  <si>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</si>
  <si>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</si>
  <si>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</si>
  <si>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</si>
  <si>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</si>
  <si>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</si>
  <si>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</si>
  <si>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</si>
  <si>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</si>
  <si>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</si>
  <si>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</si>
  <si>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</si>
  <si>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</si>
  <si>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</si>
  <si>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</si>
  <si>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</si>
  <si>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</si>
  <si>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</si>
  <si>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</si>
  <si>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</si>
  <si>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</si>
  <si>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</si>
  <si>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</si>
  <si>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</si>
  <si>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</si>
  <si>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</si>
  <si>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</si>
  <si>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</si>
  <si>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</si>
  <si>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</si>
  <si>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</si>
  <si>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</si>
  <si>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</si>
  <si>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</si>
  <si>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</si>
  <si>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</si>
  <si>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</si>
  <si>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</si>
  <si>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</si>
  <si>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</si>
  <si>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</si>
  <si>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</si>
  <si>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</si>
  <si>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</si>
  <si>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</si>
  <si>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</si>
  <si>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</si>
  <si>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</si>
  <si>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</si>
  <si>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</si>
  <si>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</si>
  <si>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</si>
  <si>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</si>
  <si>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</si>
  <si>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</si>
  <si>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</si>
  <si>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</si>
  <si>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</si>
  <si>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</si>
  <si>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</si>
  <si>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</si>
  <si>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</si>
  <si>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</si>
  <si>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</si>
  <si>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</si>
  <si>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</si>
  <si>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</si>
  <si>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</si>
  <si>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</si>
  <si>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</si>
  <si>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</si>
  <si>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</si>
  <si>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</si>
  <si>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</si>
  <si>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</si>
  <si>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</si>
  <si>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</si>
  <si>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</si>
  <si>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</si>
  <si>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</si>
  <si>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</si>
  <si>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</si>
  <si>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</si>
  <si>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</si>
  <si>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</si>
  <si>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</si>
  <si>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</si>
  <si>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</si>
  <si>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</si>
  <si>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</si>
  <si>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</si>
  <si>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</si>
  <si>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</si>
  <si>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</si>
  <si>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</si>
  <si>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</si>
  <si>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</si>
  <si>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</si>
  <si>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</si>
  <si>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</si>
  <si>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</si>
  <si>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</si>
  <si>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</si>
  <si>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</si>
  <si>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</si>
  <si>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</si>
  <si>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</si>
  <si>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</si>
  <si>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</si>
  <si>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</si>
  <si>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</si>
  <si>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</si>
  <si>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</si>
  <si>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</si>
  <si>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</si>
  <si>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</si>
  <si>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</si>
  <si>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</si>
  <si>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</si>
  <si>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</si>
  <si>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</si>
  <si>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</si>
  <si>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</si>
  <si>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</si>
  <si>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</si>
  <si>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</si>
  <si>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</si>
  <si>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</si>
  <si>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</si>
  <si>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</si>
  <si>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</si>
  <si>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</si>
  <si>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</si>
  <si>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</si>
  <si>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</si>
  <si>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</si>
  <si>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</si>
  <si>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</si>
  <si>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</si>
  <si>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</si>
  <si>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</si>
  <si>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</si>
  <si>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</si>
  <si>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</si>
  <si>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</si>
  <si>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</si>
  <si>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</si>
  <si>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</si>
  <si>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</si>
  <si>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</si>
  <si>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</si>
  <si>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</si>
  <si>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</si>
  <si>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</si>
  <si>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</si>
  <si>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</si>
  <si>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</si>
  <si>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</si>
  <si>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</si>
  <si>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</si>
  <si>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</si>
  <si>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</si>
  <si>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</si>
  <si>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</si>
  <si>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</si>
  <si>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</si>
  <si>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</si>
  <si>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</si>
  <si>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</si>
  <si>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</si>
  <si>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</si>
  <si>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</si>
  <si>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</si>
  <si>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</si>
  <si>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</si>
  <si>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</si>
  <si>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</si>
  <si>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</si>
  <si>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</si>
  <si>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</si>
  <si>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</si>
  <si>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</si>
  <si>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</si>
  <si>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</si>
  <si>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</si>
  <si>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</si>
  <si>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</si>
  <si>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</si>
  <si>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</si>
  <si>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</si>
  <si>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</si>
  <si>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</si>
  <si>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</si>
  <si>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</si>
  <si>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</si>
  <si>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</si>
  <si>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</si>
  <si>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</si>
  <si>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</si>
  <si>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</si>
  <si>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</si>
  <si>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</si>
  <si>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</si>
  <si>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</si>
  <si>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</si>
  <si>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</si>
  <si>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</si>
  <si>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</si>
  <si>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</si>
  <si>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</si>
  <si>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</si>
  <si>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</si>
  <si>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</si>
  <si>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</si>
  <si>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</si>
  <si>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</si>
  <si>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</si>
  <si>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</si>
  <si>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</si>
  <si>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</si>
  <si>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</si>
  <si>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</si>
  <si>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</si>
  <si>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</si>
  <si>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</si>
  <si>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</si>
  <si>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</si>
  <si>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</si>
  <si>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</si>
  <si>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</si>
  <si>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</si>
  <si>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</si>
  <si>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</si>
  <si>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</si>
  <si>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</si>
  <si>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</si>
  <si>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</si>
  <si>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</si>
  <si>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</si>
  <si>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</si>
  <si>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</si>
  <si>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</si>
  <si>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</si>
  <si>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</si>
  <si>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</si>
  <si>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</si>
  <si>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</si>
  <si>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</si>
  <si>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</si>
  <si>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</si>
  <si>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</si>
  <si>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</si>
  <si>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</si>
  <si>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</si>
  <si>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</si>
  <si>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</si>
  <si>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</si>
  <si>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</si>
  <si>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</si>
  <si>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</si>
  <si>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</si>
  <si>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</si>
  <si>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</si>
  <si>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</si>
  <si>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</si>
  <si>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</si>
  <si>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</si>
  <si>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</si>
  <si>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</si>
  <si>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</si>
  <si>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</si>
  <si>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</si>
  <si>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</si>
  <si>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</si>
  <si>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</si>
  <si>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</si>
  <si>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</si>
  <si>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</si>
  <si>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</si>
  <si>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</si>
  <si>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</si>
  <si>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</si>
  <si>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</si>
  <si>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</si>
  <si>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</si>
  <si>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</si>
  <si>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</si>
  <si>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</si>
  <si>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</si>
  <si>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</si>
  <si>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</si>
  <si>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</si>
  <si>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</si>
  <si>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</si>
  <si>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</si>
  <si>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</si>
  <si>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</si>
  <si>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</si>
  <si>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</si>
  <si>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</si>
  <si>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</si>
  <si>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</si>
  <si>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</si>
  <si>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</si>
  <si>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</si>
  <si>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</si>
  <si>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</si>
  <si>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</si>
  <si>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</si>
  <si>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</si>
  <si>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</si>
  <si>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</si>
  <si>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</si>
  <si>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</si>
  <si>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</si>
  <si>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</si>
  <si>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</si>
  <si>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</si>
  <si>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</si>
  <si>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</si>
  <si>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</si>
  <si>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</si>
  <si>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</si>
  <si>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</si>
  <si>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</si>
  <si>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</si>
  <si>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</si>
  <si>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</si>
  <si>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</si>
  <si>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</si>
  <si>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</si>
  <si>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</si>
  <si>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</si>
  <si>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</si>
  <si>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</si>
  <si>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</si>
  <si>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</si>
  <si>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</si>
  <si>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</si>
  <si>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</si>
  <si>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</si>
  <si>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</si>
  <si>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</si>
  <si>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</si>
  <si>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</si>
  <si>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</si>
  <si>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</si>
  <si>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</si>
  <si>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</si>
  <si>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</si>
  <si>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</si>
  <si>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</si>
  <si>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</si>
  <si>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</si>
  <si>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</si>
  <si>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</si>
  <si>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</si>
  <si>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</si>
  <si>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</si>
  <si>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</si>
  <si>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</si>
  <si>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</si>
  <si>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</si>
  <si>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</si>
  <si>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</si>
  <si>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</si>
  <si>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</si>
  <si>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</si>
  <si>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</si>
  <si>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</si>
  <si>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</si>
  <si>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</si>
  <si>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</si>
  <si>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</si>
  <si>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</si>
  <si>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</si>
  <si>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</si>
  <si>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</si>
  <si>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</si>
  <si>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</si>
  <si>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</si>
  <si>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</si>
  <si>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</si>
  <si>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</si>
  <si>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</si>
  <si>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</si>
  <si>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</si>
  <si>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</si>
  <si>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</si>
  <si>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</si>
  <si>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</si>
  <si>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</si>
  <si>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</si>
  <si>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</si>
  <si>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</si>
  <si>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</si>
  <si>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</si>
  <si>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</si>
  <si>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</si>
  <si>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</si>
  <si>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</si>
  <si>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</si>
  <si>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</si>
  <si>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</si>
  <si>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</si>
  <si>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</si>
  <si>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</si>
  <si>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</si>
  <si>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</si>
  <si>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</si>
  <si>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</si>
  <si>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</si>
  <si>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</si>
  <si>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</si>
  <si>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</si>
  <si>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</si>
  <si>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</si>
  <si>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</si>
  <si>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</si>
  <si>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</si>
  <si>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</si>
  <si>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</si>
  <si>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</si>
  <si>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</si>
  <si>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</si>
  <si>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</si>
  <si>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</si>
  <si>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</si>
  <si>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</si>
  <si>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</si>
  <si>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</si>
  <si>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</si>
  <si>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</si>
  <si>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</si>
  <si>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</si>
  <si>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</si>
  <si>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</si>
  <si>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</si>
  <si>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</si>
  <si>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</si>
  <si>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</si>
  <si>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</si>
  <si>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</si>
  <si>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</si>
  <si>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</si>
  <si>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</si>
  <si>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</si>
  <si>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</si>
  <si>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</si>
  <si>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</si>
  <si>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</si>
  <si>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</si>
  <si>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</si>
  <si>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</si>
  <si>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</si>
  <si>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</si>
  <si>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</si>
  <si>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</si>
  <si>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</si>
  <si>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</si>
  <si>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</si>
  <si>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</si>
  <si>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</si>
  <si>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</si>
  <si>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</si>
  <si>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</si>
  <si>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</si>
  <si>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</si>
  <si>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</si>
  <si>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</si>
  <si>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</si>
  <si>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</si>
  <si>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</si>
  <si>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</si>
  <si>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</si>
  <si>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</si>
  <si>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</si>
  <si>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</si>
  <si>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</si>
  <si>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</si>
  <si>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</si>
  <si>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</si>
  <si>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</si>
  <si>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</si>
  <si>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</si>
  <si>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</si>
  <si>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</si>
  <si>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</si>
  <si>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</si>
  <si>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</si>
  <si>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</si>
  <si>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</si>
  <si>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</si>
  <si>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</si>
  <si>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</si>
  <si>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</si>
  <si>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</si>
  <si>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</si>
  <si>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</si>
  <si>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</si>
  <si>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</si>
  <si>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</si>
  <si>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</si>
  <si>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</si>
  <si>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</si>
  <si>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</si>
  <si>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</si>
  <si>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</si>
  <si>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</si>
  <si>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</si>
  <si>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</si>
  <si>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</si>
  <si>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</si>
  <si>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</si>
  <si>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</si>
  <si>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</si>
  <si>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</si>
  <si>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</si>
  <si>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</si>
  <si>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</si>
  <si>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</si>
  <si>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</si>
  <si>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</si>
  <si>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</si>
  <si>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</si>
  <si>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</si>
  <si>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</si>
  <si>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</si>
  <si>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</si>
  <si>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</si>
  <si>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</si>
  <si>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</si>
  <si>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</si>
  <si>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</si>
  <si>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</si>
  <si>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</si>
  <si>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</si>
  <si>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</si>
  <si>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</si>
  <si>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</si>
  <si>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</si>
  <si>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</si>
  <si>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</si>
  <si>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</si>
  <si>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</si>
  <si>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</si>
  <si>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</si>
  <si>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</si>
  <si>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</si>
  <si>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</si>
  <si>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</si>
  <si>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</si>
  <si>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</si>
  <si>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</si>
  <si>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</si>
  <si>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</si>
  <si>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</si>
  <si>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</si>
  <si>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</si>
  <si>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</si>
  <si>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</si>
  <si>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</si>
  <si>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</si>
  <si>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</si>
  <si>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</si>
  <si>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</si>
  <si>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</si>
  <si>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</si>
  <si>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</si>
  <si>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</si>
  <si>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</si>
  <si>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</si>
  <si>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</si>
  <si>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</si>
  <si>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</si>
  <si>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</si>
  <si>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</si>
  <si>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</si>
  <si>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</si>
  <si>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</si>
  <si>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</si>
  <si>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</si>
  <si>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</si>
  <si>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</si>
  <si>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</si>
  <si>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</si>
  <si>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</si>
  <si>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</si>
  <si>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</si>
  <si>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</si>
  <si>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</si>
  <si>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</si>
  <si>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</si>
  <si>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</si>
  <si>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</si>
  <si>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</si>
  <si>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</si>
  <si>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</si>
  <si>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</si>
  <si>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</si>
  <si>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</si>
  <si>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</si>
  <si>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</si>
  <si>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</si>
  <si>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</si>
  <si>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</si>
  <si>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</si>
  <si>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</si>
  <si>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</si>
  <si>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</si>
  <si>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</si>
  <si>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</si>
  <si>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</si>
  <si>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</si>
  <si>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</si>
  <si>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</si>
  <si>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</si>
  <si>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</si>
  <si>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</si>
  <si>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</si>
  <si>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</si>
  <si>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</si>
  <si>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</si>
  <si>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</si>
  <si>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</si>
  <si>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</si>
  <si>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</si>
  <si>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</si>
  <si>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</si>
  <si>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</si>
  <si>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</si>
  <si>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</si>
  <si>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</si>
  <si>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</si>
  <si>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</si>
  <si>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</si>
  <si>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</si>
  <si>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</si>
  <si>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</si>
  <si>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</si>
  <si>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</si>
  <si>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</si>
  <si>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</si>
  <si>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</si>
  <si>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</si>
  <si>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</si>
  <si>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</si>
  <si>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</si>
  <si>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</si>
  <si>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</si>
  <si>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</si>
  <si>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</si>
  <si>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</si>
  <si>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</si>
  <si>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</si>
  <si>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</si>
  <si>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</si>
  <si>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</si>
  <si>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</si>
  <si>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</si>
  <si>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</si>
  <si>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</si>
  <si>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</si>
  <si>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</si>
  <si>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</si>
  <si>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</si>
  <si>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</si>
  <si>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</si>
  <si>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</si>
  <si>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</si>
  <si>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</si>
  <si>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</si>
  <si>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</si>
  <si>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</si>
  <si>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</si>
  <si>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</si>
  <si>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</si>
  <si>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</si>
  <si>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</si>
  <si>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</si>
  <si>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</si>
  <si>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</si>
  <si>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</si>
  <si>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</si>
  <si>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</si>
  <si>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</si>
  <si>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</si>
  <si>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</si>
  <si>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</si>
  <si>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</si>
  <si>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</si>
  <si>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</si>
  <si>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</si>
  <si>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</si>
  <si>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</si>
  <si>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</si>
  <si>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</si>
  <si>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</si>
  <si>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</si>
  <si>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</si>
  <si>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</si>
  <si>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</si>
  <si>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</si>
  <si>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</si>
  <si>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</si>
  <si>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</si>
  <si>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</si>
  <si>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</si>
  <si>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</si>
  <si>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</si>
  <si>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</si>
  <si>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</si>
  <si>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</si>
  <si>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</si>
  <si>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</si>
  <si>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</si>
  <si>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</si>
  <si>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</si>
  <si>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</si>
  <si>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</si>
  <si>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</si>
  <si>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</si>
  <si>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</si>
  <si>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</si>
  <si>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</si>
  <si>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</si>
  <si>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</si>
  <si>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</si>
  <si>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</si>
  <si>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</si>
  <si>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</si>
  <si>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</si>
  <si>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</si>
  <si>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</si>
  <si>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</si>
  <si>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</si>
  <si>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</si>
  <si>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</si>
  <si>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</si>
  <si>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</si>
  <si>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</si>
  <si>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</si>
  <si>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</si>
  <si>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</si>
  <si>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</si>
  <si>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</si>
  <si>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</si>
  <si>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</si>
  <si>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</si>
  <si>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</si>
  <si>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</si>
  <si>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</si>
  <si>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</si>
  <si>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</si>
  <si>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</si>
  <si>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</si>
  <si>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</si>
  <si>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</si>
  <si>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</si>
  <si>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</si>
  <si>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</si>
  <si>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</si>
  <si>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</si>
  <si>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</si>
  <si>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</si>
  <si>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</si>
  <si>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</si>
  <si>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</si>
  <si>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</si>
  <si>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</si>
  <si>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</si>
  <si>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</si>
  <si>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</si>
  <si>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</si>
  <si>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</si>
  <si>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</si>
  <si>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</si>
  <si>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</si>
  <si>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</si>
  <si>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</si>
  <si>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</si>
  <si>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</si>
  <si>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</si>
  <si>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</si>
  <si>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</si>
  <si>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</si>
  <si>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</si>
  <si>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</si>
  <si>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</si>
  <si>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</si>
  <si>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</si>
  <si>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</si>
  <si>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</si>
  <si>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</si>
  <si>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</si>
  <si>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</si>
  <si>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</si>
  <si>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</si>
  <si>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</si>
  <si>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</si>
  <si>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</si>
  <si>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</si>
  <si>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</si>
  <si>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</si>
  <si>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</si>
  <si>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</si>
  <si>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</si>
  <si>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</si>
  <si>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</si>
  <si>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</si>
  <si>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</si>
  <si>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</si>
  <si>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</si>
  <si>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</si>
  <si>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</si>
  <si>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</si>
  <si>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</si>
  <si>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</si>
  <si>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</si>
  <si>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</si>
  <si>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</si>
  <si>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</si>
  <si>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</si>
  <si>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</si>
  <si>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</si>
  <si>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</si>
  <si>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</si>
  <si>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</si>
  <si>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</si>
  <si>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</si>
  <si>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</si>
  <si>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</si>
  <si>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</si>
  <si>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</si>
  <si>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</si>
  <si>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</si>
  <si>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</si>
  <si>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</si>
  <si>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</si>
  <si>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</si>
  <si>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</si>
  <si>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</si>
  <si>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</si>
  <si>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</si>
  <si>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</si>
  <si>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</si>
  <si>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</si>
  <si>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</si>
  <si>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</si>
  <si>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</si>
  <si>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</si>
  <si>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</si>
  <si>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</si>
  <si>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</si>
  <si>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</si>
  <si>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</si>
  <si>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</si>
  <si>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</si>
  <si>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</si>
  <si>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</si>
  <si>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</si>
  <si>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</si>
  <si>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</si>
  <si>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</si>
  <si>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</si>
  <si>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</si>
  <si>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</si>
  <si>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</si>
  <si>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</si>
  <si>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</si>
  <si>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</si>
  <si>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</si>
  <si>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</si>
  <si>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</si>
  <si>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</si>
  <si>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</si>
  <si>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</si>
  <si>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</si>
  <si>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</si>
  <si>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</si>
  <si>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</si>
  <si>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</si>
  <si>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</si>
  <si>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</si>
  <si>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</si>
  <si>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</si>
  <si>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</si>
  <si>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</si>
  <si>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</si>
  <si>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</si>
  <si>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</si>
  <si>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</si>
  <si>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</si>
  <si>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</si>
  <si>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</si>
  <si>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</si>
  <si>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</si>
  <si>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</si>
  <si>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</si>
  <si>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</si>
  <si>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</si>
  <si>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</si>
  <si>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</si>
  <si>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</si>
  <si>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</si>
  <si>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</si>
  <si>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</si>
  <si>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</si>
  <si>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</si>
  <si>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</si>
  <si>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</si>
  <si>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</si>
  <si>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</si>
  <si>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</si>
  <si>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</si>
  <si>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</si>
  <si>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</si>
  <si>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</si>
  <si>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</si>
  <si>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</si>
  <si>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</si>
  <si>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</si>
  <si>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</si>
  <si>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</si>
  <si>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</si>
  <si>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</si>
  <si>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</si>
  <si>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</si>
  <si>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</si>
  <si>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</si>
  <si>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</si>
  <si>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</si>
  <si>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</si>
  <si>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</si>
  <si>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</si>
  <si>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</si>
  <si>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</si>
  <si>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</si>
  <si>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</si>
  <si>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</si>
  <si>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</si>
  <si>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</si>
  <si>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</si>
  <si>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</si>
  <si>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</si>
  <si>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</si>
  <si>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</si>
  <si>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</si>
  <si>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</si>
  <si>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</si>
  <si>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</si>
  <si>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</si>
  <si>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</si>
  <si>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</si>
  <si>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</si>
  <si>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</si>
  <si>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</si>
  <si>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</si>
  <si>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</si>
  <si>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</si>
  <si>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</si>
  <si>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</si>
  <si>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</si>
  <si>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</si>
  <si>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</si>
  <si>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</si>
  <si>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</si>
  <si>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</si>
  <si>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</si>
  <si>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</si>
  <si>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</si>
  <si>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</si>
  <si>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</si>
  <si>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</si>
  <si>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</si>
  <si>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</si>
  <si>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</si>
  <si>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</si>
  <si>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</si>
  <si>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</si>
  <si>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</si>
  <si>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</si>
  <si>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</si>
  <si>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</si>
  <si>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</si>
  <si>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</si>
  <si>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</si>
  <si>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</si>
  <si>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</si>
  <si>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</si>
  <si>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</si>
  <si>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</si>
  <si>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</si>
  <si>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</si>
  <si>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</si>
  <si>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</si>
  <si>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</si>
  <si>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</si>
  <si>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</si>
  <si>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</si>
  <si>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</si>
  <si>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</si>
  <si>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</si>
  <si>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</si>
  <si>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</si>
  <si>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</si>
  <si>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</si>
  <si>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</si>
  <si>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</si>
  <si>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</si>
  <si>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</si>
  <si>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</si>
  <si>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</si>
  <si>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</si>
  <si>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</si>
  <si>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</si>
  <si>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</si>
  <si>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</si>
  <si>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</si>
  <si>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</si>
  <si>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</si>
  <si>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</si>
  <si>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</si>
  <si>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</si>
  <si>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</si>
  <si>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</si>
  <si>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</si>
  <si>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</si>
  <si>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</si>
  <si>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</si>
  <si>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</si>
  <si>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</si>
  <si>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</si>
  <si>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</si>
  <si>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</si>
  <si>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</si>
  <si>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</si>
  <si>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</si>
  <si>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</si>
  <si>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</si>
  <si>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</si>
  <si>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</si>
  <si>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</si>
  <si>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</si>
  <si>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</si>
  <si>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</si>
  <si>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</si>
  <si>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</si>
  <si>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</si>
  <si>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</si>
  <si>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</si>
  <si>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</si>
  <si>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</si>
  <si>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</si>
  <si>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</si>
  <si>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</si>
  <si>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</si>
  <si>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</si>
  <si>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</si>
  <si>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</si>
  <si>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</si>
  <si>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</si>
  <si>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</si>
  <si>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</si>
  <si>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</si>
  <si>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</si>
  <si>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</si>
  <si>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</si>
  <si>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</si>
  <si>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</si>
  <si>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</si>
  <si>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</si>
  <si>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</si>
  <si>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</si>
  <si>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</si>
  <si>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</si>
  <si>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</si>
  <si>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</si>
  <si>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</si>
  <si>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</si>
  <si>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</si>
  <si>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</si>
  <si>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</si>
  <si>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</si>
  <si>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</si>
  <si>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</si>
  <si>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</si>
  <si>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</si>
  <si>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</si>
  <si>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</si>
  <si>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</si>
  <si>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</si>
  <si>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</si>
  <si>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</si>
  <si>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</si>
  <si>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</si>
  <si>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</si>
  <si>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</si>
  <si>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</si>
  <si>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</si>
  <si>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</si>
  <si>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</si>
  <si>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</si>
  <si>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</si>
  <si>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</si>
  <si>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</si>
  <si>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</si>
  <si>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</si>
  <si>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</si>
  <si>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</si>
  <si>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</si>
  <si>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</si>
  <si>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</si>
  <si>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</si>
  <si>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</si>
  <si>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</si>
  <si>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</si>
  <si>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</si>
  <si>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</si>
  <si>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</si>
  <si>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</si>
  <si>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</si>
  <si>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</si>
  <si>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</si>
  <si>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</si>
  <si>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</si>
  <si>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</si>
  <si>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</si>
  <si>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</si>
  <si>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</si>
  <si>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</si>
  <si>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</si>
  <si>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</si>
  <si>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</si>
  <si>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</si>
  <si>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</si>
  <si>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</si>
  <si>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</si>
  <si>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</si>
  <si>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</si>
  <si>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</si>
  <si>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</si>
  <si>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</si>
  <si>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</si>
  <si>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</si>
  <si>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</si>
  <si>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</si>
  <si>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</si>
  <si>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</si>
  <si>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</si>
  <si>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</si>
  <si>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</si>
  <si>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</si>
  <si>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</si>
  <si>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</si>
  <si>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</si>
  <si>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</si>
  <si>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</si>
  <si>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</si>
  <si>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</si>
  <si>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</si>
  <si>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</si>
  <si>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</si>
  <si>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</si>
  <si>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</si>
  <si>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</si>
  <si>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</si>
  <si>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</si>
  <si>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</si>
  <si>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</si>
  <si>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</si>
  <si>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</si>
  <si>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</si>
  <si>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</si>
  <si>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</si>
  <si>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</si>
  <si>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</si>
  <si>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</si>
  <si>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</si>
  <si>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</si>
  <si>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</si>
  <si>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</si>
  <si>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</si>
  <si>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</si>
  <si>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</si>
  <si>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</si>
  <si>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</si>
  <si>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</si>
  <si>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</si>
  <si>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</si>
  <si>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</si>
  <si>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</si>
  <si>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</si>
  <si>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</si>
  <si>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</si>
  <si>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</si>
  <si>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</si>
  <si>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</si>
  <si>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</si>
  <si>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</si>
  <si>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</si>
  <si>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</si>
  <si>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</si>
  <si>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</si>
  <si>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</si>
  <si>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</si>
  <si>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</si>
  <si>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</si>
  <si>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</si>
  <si>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</si>
  <si>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</si>
  <si>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</si>
  <si>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</si>
  <si>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</si>
  <si>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</si>
  <si>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</si>
  <si>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</si>
  <si>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</si>
  <si>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</si>
  <si>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</si>
  <si>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</si>
  <si>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</si>
  <si>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</si>
  <si>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</si>
  <si>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</si>
  <si>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</si>
  <si>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</si>
  <si>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</si>
  <si>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</si>
  <si>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</si>
  <si>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</si>
  <si>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</si>
  <si>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</si>
  <si>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</si>
  <si>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</si>
  <si>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</si>
  <si>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</si>
  <si>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</si>
  <si>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</si>
  <si>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</si>
  <si>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</si>
  <si>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</si>
  <si>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</si>
  <si>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</si>
  <si>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</si>
  <si>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</si>
  <si>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</si>
  <si>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</si>
  <si>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</si>
  <si>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</si>
  <si>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</si>
  <si>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</si>
  <si>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</si>
  <si>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</si>
  <si>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</si>
  <si>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</si>
  <si>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</si>
  <si>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</si>
  <si>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</si>
  <si>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</si>
  <si>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</si>
  <si>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</si>
  <si>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</si>
  <si>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</si>
  <si>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</si>
  <si>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</si>
  <si>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</si>
  <si>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</si>
  <si>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</si>
  <si>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</si>
  <si>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</si>
  <si>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</si>
  <si>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</si>
  <si>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</si>
  <si>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</si>
  <si>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</si>
  <si>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</si>
  <si>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</si>
  <si>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</si>
  <si>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</si>
  <si>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</si>
  <si>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</si>
  <si>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</si>
  <si>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</si>
  <si>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</si>
  <si>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</si>
  <si>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</si>
  <si>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</si>
  <si>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</si>
  <si>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</si>
  <si>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</si>
  <si>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</si>
  <si>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</si>
  <si>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</si>
  <si>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</si>
  <si>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</si>
  <si>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</si>
  <si>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</si>
  <si>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</si>
  <si>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</si>
  <si>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</si>
  <si>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</si>
  <si>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</si>
  <si>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</si>
  <si>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</si>
  <si>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</si>
  <si>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</si>
  <si>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</si>
  <si>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</si>
  <si>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</si>
  <si>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</si>
  <si>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</si>
  <si>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</si>
  <si>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</si>
  <si>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</si>
  <si>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</si>
  <si>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</si>
  <si>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</si>
  <si>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</si>
  <si>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</si>
  <si>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</si>
  <si>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</si>
  <si>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</si>
  <si>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</si>
  <si>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</si>
  <si>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</si>
  <si>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</si>
  <si>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</si>
  <si>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</si>
  <si>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</si>
  <si>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</si>
  <si>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</si>
  <si>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</si>
  <si>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</si>
  <si>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</si>
  <si>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</si>
  <si>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</si>
  <si>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</si>
  <si>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</si>
  <si>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</si>
  <si>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</si>
  <si>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</si>
  <si>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</si>
  <si>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</si>
  <si>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</si>
  <si>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</si>
  <si>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</si>
  <si>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</si>
  <si>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</si>
  <si>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</si>
  <si>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</si>
  <si>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</si>
  <si>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</si>
  <si>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</si>
  <si>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</si>
  <si>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</si>
  <si>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</si>
  <si>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</si>
  <si>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</si>
  <si>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</si>
  <si>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</si>
  <si>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</si>
  <si>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</si>
  <si>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</si>
  <si>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</si>
  <si>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</si>
  <si>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</si>
  <si>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</si>
  <si>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</si>
  <si>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</si>
  <si>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</si>
  <si>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</si>
  <si>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</si>
  <si>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</si>
  <si>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</si>
  <si>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</si>
  <si>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</si>
  <si>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</si>
  <si>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</si>
  <si>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</si>
  <si>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</si>
  <si>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</si>
  <si>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</si>
  <si>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</si>
  <si>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</si>
  <si>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</si>
  <si>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</si>
  <si>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</si>
  <si>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</si>
  <si>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</si>
  <si>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</si>
  <si>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</si>
  <si>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</si>
  <si>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</si>
  <si>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</si>
  <si>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</si>
  <si>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</si>
  <si>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</si>
  <si>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</si>
  <si>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</si>
  <si>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</si>
  <si>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</si>
  <si>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</si>
  <si>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</si>
  <si>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</si>
  <si>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</si>
  <si>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</si>
  <si>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</si>
  <si>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</si>
  <si>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</si>
  <si>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</si>
  <si>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</si>
  <si>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</si>
  <si>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</si>
  <si>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</si>
  <si>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</si>
  <si>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</si>
  <si>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</si>
  <si>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</si>
  <si>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</si>
  <si>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</si>
  <si>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</si>
  <si>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</si>
  <si>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</si>
  <si>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</si>
  <si>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</si>
  <si>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</si>
  <si>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</si>
  <si>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</si>
  <si>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</si>
  <si>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</si>
  <si>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</si>
  <si>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</si>
  <si>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</si>
  <si>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</si>
  <si>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</si>
  <si>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</si>
  <si>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</si>
  <si>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</si>
  <si>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</si>
  <si>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</si>
  <si>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</si>
  <si>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</si>
  <si>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</si>
  <si>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</si>
  <si>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</si>
  <si>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</si>
  <si>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</si>
  <si>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</si>
  <si>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</si>
  <si>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</si>
  <si>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</si>
  <si>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</si>
  <si>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</si>
  <si>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</si>
  <si>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</si>
  <si>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</si>
  <si>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</si>
  <si>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</si>
  <si>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</si>
  <si>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</si>
  <si>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</si>
  <si>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</si>
  <si>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</si>
  <si>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</si>
  <si>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</si>
  <si>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</si>
  <si>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</si>
  <si>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</si>
  <si>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</si>
  <si>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</si>
  <si>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</si>
  <si>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</si>
  <si>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</si>
  <si>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</si>
  <si>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</si>
  <si>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</si>
  <si>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</si>
  <si>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</si>
  <si>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</si>
  <si>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</si>
  <si>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</si>
  <si>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</si>
  <si>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</si>
  <si>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</si>
  <si>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</si>
  <si>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</si>
  <si>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</si>
  <si>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</si>
  <si>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</si>
  <si>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</si>
  <si>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</si>
  <si>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</si>
  <si>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</si>
  <si>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</si>
  <si>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</si>
  <si>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</si>
  <si>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</si>
  <si>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</si>
  <si>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</si>
  <si>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</si>
  <si>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</si>
  <si>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</si>
  <si>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</si>
  <si>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</si>
  <si>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</si>
  <si>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</si>
  <si>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</si>
  <si>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</si>
  <si>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</si>
  <si>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</si>
  <si>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</si>
  <si>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</si>
  <si>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</si>
  <si>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</si>
  <si>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</si>
  <si>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</si>
  <si>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</si>
  <si>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</si>
  <si>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</si>
  <si>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</si>
  <si>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</si>
  <si>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</si>
  <si>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</si>
  <si>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</si>
  <si>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</si>
  <si>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</si>
  <si>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</si>
  <si>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</si>
  <si>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</si>
  <si>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</si>
  <si>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</si>
  <si>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</si>
  <si>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</si>
  <si>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</si>
  <si>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</si>
  <si>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</si>
  <si>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</si>
  <si>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</si>
  <si>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</si>
  <si>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</si>
  <si>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</si>
  <si>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</si>
  <si>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</si>
  <si>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</si>
  <si>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</si>
  <si>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</si>
  <si>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</si>
  <si>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</si>
  <si>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</si>
  <si>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</si>
  <si>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</si>
  <si>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</si>
  <si>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</si>
  <si>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</si>
  <si>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</si>
  <si>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</si>
  <si>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</si>
  <si>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</si>
  <si>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</si>
  <si>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</si>
  <si>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</si>
  <si>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</si>
  <si>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</si>
  <si>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</si>
  <si>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</si>
  <si>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</si>
  <si>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</si>
  <si>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</si>
  <si>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</si>
  <si>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</si>
  <si>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</si>
  <si>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</si>
  <si>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</si>
  <si>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</si>
  <si>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</si>
  <si>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</si>
  <si>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</si>
  <si>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</si>
  <si>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</si>
  <si>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</si>
  <si>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</si>
  <si>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</si>
  <si>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</si>
  <si>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</si>
  <si>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</si>
  <si>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</si>
  <si>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</si>
  <si>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</si>
  <si>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</si>
  <si>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</si>
  <si>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</si>
  <si>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</si>
  <si>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</si>
  <si>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</si>
  <si>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</si>
  <si>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</si>
  <si>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</si>
  <si>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</si>
  <si>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</si>
  <si>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</si>
  <si>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</si>
  <si>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</si>
  <si>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</si>
  <si>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</si>
  <si>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</si>
  <si>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</si>
  <si>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</si>
  <si>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</si>
  <si>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</si>
  <si>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</si>
  <si>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</si>
  <si>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</si>
  <si>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</si>
  <si>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</si>
  <si>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</si>
  <si>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</si>
  <si>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</si>
  <si>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</si>
  <si>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</si>
  <si>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</si>
  <si>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</si>
  <si>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</si>
  <si>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</si>
  <si>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</si>
  <si>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</si>
  <si>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</si>
  <si>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</si>
  <si>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</si>
  <si>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</si>
  <si>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</si>
  <si>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</si>
  <si>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</si>
  <si>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</si>
  <si>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</si>
  <si>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</si>
  <si>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</si>
  <si>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</si>
  <si>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</si>
  <si>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</si>
  <si>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</si>
  <si>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</si>
  <si>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</si>
  <si>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</si>
  <si>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</si>
  <si>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</si>
  <si>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</si>
  <si>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</si>
  <si>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</si>
  <si>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</si>
  <si>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</si>
  <si>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</si>
  <si>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</si>
  <si>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</si>
  <si>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</si>
  <si>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</si>
  <si>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</si>
  <si>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</si>
  <si>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</si>
  <si>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</si>
  <si>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</si>
  <si>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</si>
  <si>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</si>
  <si>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</si>
  <si>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</si>
  <si>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</si>
  <si>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</si>
  <si>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</si>
  <si>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</si>
  <si>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</si>
  <si>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</si>
  <si>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</si>
  <si>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</si>
  <si>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</si>
  <si>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</si>
  <si>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</si>
  <si>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</si>
  <si>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</si>
  <si>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</si>
  <si>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</si>
  <si>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</si>
  <si>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</si>
  <si>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</si>
  <si>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</si>
  <si>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</si>
  <si>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</si>
  <si>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</si>
  <si>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</si>
  <si>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</si>
  <si>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</si>
  <si>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</si>
  <si>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</si>
  <si>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</si>
  <si>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</si>
  <si>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</si>
  <si>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</si>
  <si>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</si>
  <si>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</si>
  <si>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</si>
  <si>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</si>
  <si>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</si>
  <si>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</si>
  <si>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</si>
  <si>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</si>
  <si>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</si>
  <si>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</si>
  <si>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</si>
  <si>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</si>
  <si>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</si>
  <si>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</si>
  <si>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</si>
  <si>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</si>
  <si>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</si>
  <si>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</si>
  <si>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</si>
  <si>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</si>
  <si>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</si>
  <si>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</si>
  <si>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</si>
  <si>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</si>
  <si>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</si>
  <si>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</si>
  <si>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</si>
  <si>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</si>
  <si>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</si>
  <si>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</si>
  <si>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</si>
  <si>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</si>
  <si>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</si>
  <si>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</si>
  <si>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</si>
  <si>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</si>
  <si>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</si>
  <si>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</si>
  <si>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</si>
  <si>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</si>
  <si>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</si>
  <si>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</si>
  <si>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</si>
  <si>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</si>
  <si>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</si>
  <si>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</si>
  <si>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</si>
  <si>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</si>
  <si>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</si>
  <si>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</si>
  <si>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</si>
  <si>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</si>
  <si>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</si>
  <si>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</si>
  <si>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</si>
  <si>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</si>
  <si>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</si>
  <si>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</si>
  <si>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</si>
  <si>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</si>
  <si>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</si>
  <si>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</si>
  <si>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</si>
  <si>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</si>
  <si>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</si>
  <si>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</si>
  <si>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</si>
  <si>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</si>
  <si>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</si>
  <si>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</si>
  <si>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</si>
  <si>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</si>
  <si>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</si>
  <si>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</si>
  <si>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</si>
  <si>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</si>
  <si>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</si>
  <si>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</si>
  <si>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</si>
  <si>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</si>
  <si>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</si>
  <si>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</si>
  <si>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</si>
  <si>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</si>
  <si>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</si>
  <si>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</si>
  <si>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</si>
  <si>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</si>
  <si>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</si>
  <si>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</si>
  <si>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</si>
  <si>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</si>
  <si>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</si>
  <si>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</si>
  <si>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</si>
  <si>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</si>
  <si>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</si>
  <si>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</si>
  <si>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</si>
  <si>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</si>
  <si>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</si>
  <si>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</si>
  <si>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</si>
  <si>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</si>
  <si>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</si>
  <si>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</si>
  <si>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</si>
  <si>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</si>
  <si>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</si>
  <si>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</si>
  <si>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</si>
  <si>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</si>
  <si>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</si>
  <si>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</si>
  <si>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</si>
  <si>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</si>
  <si>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</si>
  <si>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</si>
  <si>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</si>
  <si>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</si>
  <si>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</si>
  <si>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</si>
  <si>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</si>
  <si>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</si>
  <si>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</si>
  <si>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</si>
  <si>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</si>
  <si>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</si>
  <si>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</si>
  <si>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</si>
  <si>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</si>
  <si>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</si>
  <si>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</si>
  <si>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</si>
  <si>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</si>
  <si>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</si>
  <si>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</si>
  <si>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</si>
  <si>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</si>
  <si>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</si>
  <si>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</si>
  <si>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</si>
  <si>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</si>
  <si>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</si>
  <si>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</si>
  <si>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</si>
  <si>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</si>
  <si>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</si>
  <si>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</si>
  <si>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</si>
  <si>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</si>
  <si>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</si>
  <si>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</si>
  <si>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</si>
  <si>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</si>
  <si>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</si>
  <si>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</si>
  <si>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</si>
  <si>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</si>
  <si>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</si>
  <si>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</si>
  <si>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</si>
  <si>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</si>
  <si>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</si>
  <si>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</si>
  <si>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</si>
  <si>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</si>
  <si>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</si>
  <si>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</si>
  <si>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</si>
  <si>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</si>
  <si>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</si>
  <si>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</si>
  <si>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</si>
  <si>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</si>
  <si>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</si>
  <si>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</si>
  <si>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</si>
  <si>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</si>
  <si>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</si>
  <si>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</si>
  <si>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</si>
  <si>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</si>
  <si>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</si>
  <si>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</si>
  <si>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</si>
  <si>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</si>
  <si>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</si>
  <si>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</si>
  <si>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</si>
  <si>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</si>
  <si>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</si>
  <si>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</si>
  <si>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</si>
  <si>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</si>
  <si>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</si>
  <si>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</si>
  <si>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</si>
  <si>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</si>
  <si>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</si>
  <si>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</si>
  <si>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</si>
  <si>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</si>
  <si>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</si>
  <si>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</si>
  <si>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</si>
  <si>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</si>
  <si>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</si>
  <si>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</si>
  <si>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</si>
  <si>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</si>
  <si>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</si>
  <si>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</si>
  <si>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</si>
  <si>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</si>
  <si>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</si>
  <si>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</si>
  <si>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</si>
  <si>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</si>
  <si>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</si>
  <si>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</si>
  <si>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</si>
  <si>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</si>
  <si>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</si>
  <si>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</si>
  <si>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</si>
  <si>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</si>
  <si>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</si>
  <si>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</si>
  <si>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</si>
  <si>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</si>
  <si>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</si>
  <si>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</si>
  <si>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</si>
  <si>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</si>
  <si>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</si>
  <si>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</si>
  <si>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</si>
  <si>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</si>
  <si>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</si>
  <si>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</si>
  <si>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</si>
  <si>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</si>
  <si>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</si>
  <si>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</si>
  <si>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</si>
  <si>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</si>
  <si>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</si>
  <si>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</si>
  <si>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</si>
  <si>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</si>
  <si>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</si>
  <si>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</si>
  <si>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</si>
  <si>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</si>
  <si>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</si>
  <si>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</si>
  <si>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</si>
  <si>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</si>
  <si>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</si>
  <si>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</si>
  <si>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</si>
  <si>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</si>
  <si>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</si>
  <si>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</si>
  <si>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</si>
  <si>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</si>
  <si>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</si>
  <si>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</si>
  <si>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</si>
  <si>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</si>
  <si>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</si>
  <si>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</si>
  <si>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</si>
  <si>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</si>
  <si>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</si>
  <si>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</si>
  <si>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</si>
  <si>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</si>
  <si>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</si>
  <si>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</si>
  <si>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</si>
  <si>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</si>
  <si>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</si>
  <si>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</si>
  <si>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</si>
  <si>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</si>
  <si>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</si>
  <si>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</si>
  <si>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</si>
  <si>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</si>
  <si>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</si>
  <si>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</si>
  <si>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</si>
  <si>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</si>
  <si>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</si>
  <si>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</si>
  <si>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</si>
  <si>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</si>
  <si>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</si>
  <si>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</si>
  <si>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</si>
  <si>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</si>
  <si>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</si>
  <si>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</si>
  <si>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</si>
  <si>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</si>
  <si>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</si>
  <si>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</si>
  <si>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</si>
  <si>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</si>
  <si>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</si>
  <si>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</si>
  <si>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</si>
  <si>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</si>
  <si>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</si>
  <si>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</si>
  <si>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</si>
  <si>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</si>
  <si>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</si>
  <si>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</si>
  <si>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</si>
  <si>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</si>
  <si>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</si>
  <si>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</si>
  <si>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</si>
  <si>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</si>
  <si>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</si>
  <si>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</si>
  <si>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</si>
  <si>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</si>
  <si>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</si>
  <si>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</si>
  <si>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</si>
  <si>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</si>
  <si>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</si>
  <si>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</si>
  <si>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</si>
  <si>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</si>
  <si>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</si>
  <si>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</si>
  <si>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</si>
  <si>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</si>
  <si>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</si>
  <si>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</si>
  <si>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</si>
  <si>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</si>
  <si>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</si>
  <si>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</si>
  <si>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</si>
  <si>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</si>
  <si>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</si>
  <si>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</si>
  <si>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</si>
  <si>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</si>
  <si>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</si>
  <si>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</si>
  <si>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</si>
  <si>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</si>
  <si>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</si>
  <si>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</si>
  <si>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</si>
  <si>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</si>
  <si>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</si>
  <si>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</si>
  <si>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</si>
  <si>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</si>
  <si>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</si>
  <si>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</si>
  <si>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</si>
  <si>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</si>
  <si>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</si>
  <si>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</si>
  <si>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</si>
  <si>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</si>
  <si>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</si>
  <si>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</si>
  <si>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</si>
  <si>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</si>
  <si>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</si>
  <si>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</si>
  <si>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</si>
  <si>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</si>
  <si>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</si>
  <si>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</si>
  <si>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</si>
  <si>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</si>
  <si>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</si>
  <si>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</si>
  <si>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</si>
  <si>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</si>
  <si>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</si>
  <si>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</si>
  <si>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</si>
  <si>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</si>
  <si>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</si>
  <si>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</si>
  <si>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</si>
  <si>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</si>
  <si>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</si>
  <si>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</si>
  <si>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</si>
  <si>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</si>
  <si>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</si>
  <si>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</si>
  <si>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</si>
  <si>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</si>
  <si>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</si>
  <si>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</si>
  <si>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</si>
  <si>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</si>
  <si>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</si>
  <si>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</si>
  <si>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</si>
  <si>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</si>
  <si>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</si>
  <si>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</si>
  <si>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</si>
  <si>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</si>
  <si>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</si>
  <si>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</si>
  <si>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</si>
  <si>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</si>
  <si>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</si>
  <si>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</si>
  <si>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</si>
  <si>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</si>
  <si>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</si>
  <si>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</si>
  <si>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</si>
  <si>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</si>
  <si>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</si>
  <si>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</si>
  <si>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</si>
  <si>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</si>
  <si>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</si>
  <si>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</si>
  <si>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</si>
  <si>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</si>
  <si>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</si>
  <si>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</si>
  <si>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</si>
  <si>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</si>
  <si>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</si>
  <si>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</si>
  <si>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</si>
  <si>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</si>
  <si>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</si>
  <si>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</si>
  <si>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</si>
  <si>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</si>
  <si>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</si>
  <si>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</si>
  <si>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</si>
  <si>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</si>
  <si>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</si>
  <si>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</si>
  <si>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</si>
  <si>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</si>
  <si>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</si>
  <si>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</si>
  <si>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</si>
  <si>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</si>
  <si>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</si>
  <si>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</si>
  <si>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</si>
  <si>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</si>
  <si>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</si>
  <si>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</si>
  <si>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</si>
  <si>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</si>
  <si>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</si>
  <si>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</si>
  <si>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</si>
  <si>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</si>
  <si>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</si>
  <si>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</si>
  <si>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</si>
  <si>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</si>
  <si>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</si>
  <si>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</si>
  <si>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</si>
  <si>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</si>
  <si>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</si>
  <si>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</si>
  <si>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</si>
  <si>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</si>
  <si>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</si>
  <si>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</si>
  <si>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</si>
  <si>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</si>
  <si>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</si>
  <si>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</si>
  <si>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</si>
  <si>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</si>
  <si>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</si>
  <si>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</si>
  <si>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</si>
  <si>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</si>
  <si>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</si>
  <si>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</si>
  <si>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</si>
  <si>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</si>
  <si>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</si>
  <si>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</si>
  <si>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</si>
  <si>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</si>
  <si>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</si>
  <si>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</si>
  <si>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</si>
  <si>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</si>
  <si>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</si>
  <si>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</si>
  <si>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</si>
  <si>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</si>
  <si>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</si>
  <si>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</si>
  <si>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</si>
  <si>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</si>
  <si>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</si>
  <si>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</si>
  <si>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</si>
  <si>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</si>
  <si>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</si>
  <si>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</si>
  <si>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</si>
  <si>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</si>
  <si>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</si>
  <si>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</si>
  <si>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</si>
  <si>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</si>
  <si>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</si>
  <si>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</si>
  <si>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</si>
  <si>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</si>
  <si>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</si>
  <si>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</si>
  <si>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</si>
  <si>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</si>
  <si>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</si>
  <si>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</si>
  <si>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</si>
  <si>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</si>
  <si>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</si>
  <si>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</si>
  <si>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</si>
  <si>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</si>
  <si>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</si>
  <si>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</si>
  <si>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</si>
  <si>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</si>
  <si>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</si>
  <si>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</si>
  <si>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</si>
  <si>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</si>
  <si>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</si>
  <si>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</si>
  <si>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</si>
  <si>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</si>
  <si>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</si>
  <si>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</si>
  <si>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</si>
  <si>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</si>
  <si>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</si>
  <si>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</si>
  <si>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</si>
  <si>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</si>
  <si>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</si>
  <si>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</si>
  <si>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</si>
  <si>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</si>
  <si>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</si>
  <si>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</si>
  <si>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</si>
  <si>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</si>
  <si>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</si>
  <si>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</si>
  <si>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</si>
  <si>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</si>
  <si>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</si>
  <si>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</si>
  <si>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</si>
  <si>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</si>
  <si>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</si>
  <si>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</si>
  <si>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</si>
  <si>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</si>
  <si>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</si>
  <si>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</si>
  <si>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</si>
  <si>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</si>
  <si>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</si>
  <si>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</si>
  <si>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</si>
  <si>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</si>
  <si>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</si>
  <si>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</si>
  <si>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</si>
  <si>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</si>
  <si>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</si>
  <si>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</si>
  <si>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</si>
  <si>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</si>
  <si>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</si>
  <si>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</si>
  <si>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</si>
  <si>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</si>
  <si>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</si>
  <si>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</si>
  <si>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</si>
  <si>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</si>
  <si>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</si>
  <si>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</si>
  <si>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</si>
  <si>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</si>
  <si>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</si>
  <si>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</si>
  <si>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</si>
  <si>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</si>
  <si>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</si>
  <si>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</si>
  <si>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</si>
  <si>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</si>
  <si>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</si>
  <si>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</si>
  <si>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</si>
  <si>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</si>
  <si>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</si>
  <si>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</si>
  <si>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</si>
  <si>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</si>
  <si>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</si>
  <si>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</si>
  <si>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</si>
  <si>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</si>
  <si>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</si>
  <si>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</si>
  <si>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</si>
  <si>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</si>
  <si>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</si>
  <si>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</si>
  <si>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</si>
  <si>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</si>
  <si>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</si>
  <si>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</si>
  <si>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</si>
  <si>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</si>
  <si>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</si>
  <si>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</si>
  <si>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</si>
  <si>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</si>
  <si>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</si>
  <si>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</si>
  <si>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</si>
  <si>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</si>
  <si>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</si>
  <si>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</si>
  <si>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</si>
  <si>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</si>
  <si>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</si>
  <si>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</si>
  <si>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</si>
  <si>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</si>
  <si>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</si>
  <si>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</si>
  <si>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</si>
  <si>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</si>
  <si>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</si>
  <si>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</si>
  <si>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</si>
  <si>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</si>
  <si>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</si>
  <si>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</si>
  <si>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</si>
  <si>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</si>
  <si>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</si>
  <si>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</si>
  <si>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</si>
  <si>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</si>
  <si>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</si>
  <si>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</si>
  <si>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</si>
  <si>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</si>
  <si>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</si>
  <si>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</si>
  <si>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</si>
  <si>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</si>
  <si>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</si>
  <si>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</si>
  <si>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</si>
  <si>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</si>
  <si>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</si>
  <si>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</si>
  <si>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</si>
  <si>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</si>
  <si>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</si>
  <si>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</si>
  <si>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</si>
  <si>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</si>
  <si>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</si>
  <si>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</si>
  <si>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</si>
  <si>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</si>
  <si>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</si>
  <si>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</si>
  <si>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</si>
  <si>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</si>
  <si>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</si>
  <si>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</si>
  <si>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</si>
  <si>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</si>
  <si>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</si>
  <si>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</si>
  <si>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</si>
  <si>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</si>
  <si>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</si>
  <si>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</si>
  <si>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</si>
  <si>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</si>
  <si>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</si>
  <si>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</si>
  <si>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</si>
  <si>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</si>
  <si>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</si>
  <si>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</si>
  <si>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</si>
  <si>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</si>
  <si>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</si>
  <si>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</si>
  <si>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</si>
  <si>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</si>
  <si>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</si>
  <si>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</si>
  <si>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</si>
  <si>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</si>
  <si>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</si>
  <si>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</si>
  <si>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</si>
  <si>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</si>
  <si>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</si>
  <si>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</si>
  <si>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</si>
  <si>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</si>
  <si>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</si>
  <si>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</si>
  <si>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</si>
  <si>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</si>
  <si>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</si>
  <si>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</si>
  <si>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</si>
  <si>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</si>
  <si>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</si>
  <si>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</si>
  <si>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</si>
  <si>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</si>
  <si>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</si>
  <si>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</si>
  <si>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</si>
  <si>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</si>
  <si>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</si>
  <si>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</si>
  <si>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</si>
  <si>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</si>
  <si>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</si>
  <si>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</si>
  <si>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</si>
  <si>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</si>
  <si>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</si>
  <si>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</si>
  <si>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</si>
  <si>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</si>
  <si>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</si>
  <si>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</si>
  <si>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</si>
  <si>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</si>
  <si>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</si>
  <si>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</si>
  <si>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</si>
  <si>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</si>
  <si>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</si>
  <si>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</si>
  <si>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</si>
  <si>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</si>
  <si>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</si>
  <si>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</si>
  <si>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</si>
  <si>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</si>
  <si>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</si>
  <si>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</si>
  <si>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</si>
  <si>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</si>
  <si>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</si>
  <si>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</si>
  <si>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</si>
  <si>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</si>
  <si>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</si>
  <si>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</si>
  <si>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</si>
  <si>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</si>
  <si>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</si>
  <si>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</si>
  <si>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</si>
  <si>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</si>
  <si>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</si>
  <si>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</si>
  <si>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</si>
  <si>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</si>
  <si>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</si>
  <si>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</si>
  <si>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</si>
  <si>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</si>
  <si>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</si>
  <si>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</si>
  <si>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</si>
  <si>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</si>
  <si>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</si>
  <si>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</si>
  <si>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</si>
  <si>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</si>
  <si>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</si>
  <si>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</si>
  <si>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</si>
  <si>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</si>
  <si>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</si>
  <si>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</si>
  <si>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</si>
  <si>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</si>
  <si>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</si>
  <si>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</si>
  <si>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</si>
  <si>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</si>
  <si>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</si>
  <si>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</si>
  <si>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</si>
  <si>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</si>
  <si>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</si>
  <si>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</si>
  <si>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</si>
  <si>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</si>
  <si>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</si>
  <si>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</si>
  <si>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</si>
  <si>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</si>
  <si>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</si>
  <si>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</si>
  <si>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</si>
  <si>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</si>
  <si>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</si>
  <si>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</si>
  <si>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</si>
  <si>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</si>
  <si>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</si>
  <si>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</si>
  <si>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</si>
  <si>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</si>
  <si>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</si>
  <si>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</si>
  <si>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</si>
  <si>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</si>
  <si>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</si>
  <si>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</si>
  <si>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</si>
  <si>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</si>
  <si>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</si>
  <si>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</si>
  <si>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</si>
  <si>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</si>
  <si>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</si>
  <si>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</si>
  <si>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</si>
  <si>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</si>
  <si>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</si>
  <si>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</si>
  <si>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</si>
  <si>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</si>
  <si>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</si>
  <si>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</si>
  <si>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</si>
  <si>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</si>
  <si>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</si>
  <si>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</si>
  <si>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</si>
  <si>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</si>
  <si>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</si>
  <si>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</si>
  <si>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</si>
  <si>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</si>
  <si>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</si>
  <si>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</si>
  <si>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</si>
  <si>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</si>
  <si>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</si>
  <si>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</si>
  <si>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</si>
  <si>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</si>
  <si>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</si>
  <si>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</si>
  <si>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</si>
  <si>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</si>
  <si>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</si>
  <si>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</si>
  <si>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</si>
  <si>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</si>
  <si>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</si>
  <si>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</si>
  <si>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</si>
  <si>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</si>
  <si>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</si>
  <si>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</si>
  <si>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</si>
  <si>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</si>
  <si>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</si>
  <si>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</si>
  <si>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</si>
  <si>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</si>
  <si>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</si>
  <si>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</si>
  <si>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</si>
  <si>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</si>
  <si>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</si>
  <si>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</si>
  <si>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</si>
  <si>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</si>
  <si>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</si>
  <si>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</si>
  <si>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</si>
  <si>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</si>
  <si>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</si>
  <si>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</si>
  <si>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</si>
  <si>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</si>
  <si>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</si>
  <si>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</si>
  <si>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</si>
  <si>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</si>
  <si>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</si>
  <si>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</si>
  <si>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</si>
  <si>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</si>
  <si>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</si>
  <si>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</si>
  <si>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</si>
  <si>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</si>
  <si>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</si>
  <si>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</si>
  <si>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</si>
  <si>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</si>
  <si>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</si>
  <si>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</si>
  <si>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</si>
  <si>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</si>
  <si>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</si>
  <si>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</si>
  <si>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</si>
  <si>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</si>
  <si>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</si>
  <si>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</si>
  <si>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</si>
  <si>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</si>
  <si>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</si>
  <si>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</si>
  <si>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</si>
  <si>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</si>
  <si>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</si>
  <si>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</si>
  <si>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</si>
  <si>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</si>
  <si>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</si>
  <si>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</si>
  <si>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</si>
  <si>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</si>
  <si>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</si>
  <si>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</si>
  <si>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</si>
  <si>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</si>
  <si>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</si>
  <si>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</si>
  <si>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</si>
  <si>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</si>
  <si>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</si>
  <si>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</si>
  <si>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</si>
  <si>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</si>
  <si>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</si>
  <si>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</si>
  <si>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</si>
  <si>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</si>
  <si>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</si>
  <si>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</si>
  <si>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</si>
  <si>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</si>
  <si>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</si>
  <si>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</si>
  <si>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</si>
  <si>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</si>
  <si>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</si>
  <si>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</si>
  <si>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</si>
  <si>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</si>
  <si>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</si>
  <si>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</si>
  <si>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</si>
  <si>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</si>
  <si>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</si>
  <si>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</si>
  <si>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</si>
  <si>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</si>
  <si>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</si>
  <si>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</si>
  <si>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</si>
  <si>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</si>
  <si>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</si>
  <si>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</si>
  <si>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</si>
  <si>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</si>
  <si>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</si>
  <si>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</si>
  <si>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</si>
  <si>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</si>
  <si>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</si>
  <si>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</si>
  <si>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</si>
  <si>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</si>
  <si>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</si>
  <si>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</si>
  <si>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</si>
  <si>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</si>
  <si>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</si>
  <si>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</si>
  <si>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</si>
  <si>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</si>
  <si>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</si>
  <si>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</si>
  <si>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</si>
  <si>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</si>
  <si>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</si>
  <si>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</si>
  <si>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</si>
  <si>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</si>
  <si>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</si>
  <si>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</si>
  <si>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</si>
  <si>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</si>
  <si>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</si>
  <si>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</si>
  <si>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</si>
  <si>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</si>
  <si>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</si>
  <si>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</si>
  <si>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</si>
  <si>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</si>
  <si>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</si>
  <si>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</si>
  <si>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</si>
  <si>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</si>
  <si>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</si>
  <si>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</si>
  <si>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</si>
  <si>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</si>
  <si>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</si>
  <si>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</si>
  <si>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</si>
  <si>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</si>
  <si>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</si>
  <si>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</si>
  <si>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</si>
  <si>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</si>
  <si>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</si>
  <si>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</si>
  <si>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</si>
  <si>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</si>
  <si>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</si>
  <si>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</si>
  <si>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</si>
  <si>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</si>
  <si>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</si>
  <si>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</si>
  <si>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</si>
  <si>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</si>
  <si>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</si>
  <si>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</si>
  <si>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</si>
  <si>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</si>
  <si>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</si>
  <si>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</si>
  <si>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</si>
  <si>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</si>
  <si>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</si>
  <si>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</si>
  <si>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</si>
  <si>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</si>
  <si>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</si>
  <si>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</si>
  <si>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</si>
  <si>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</si>
  <si>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</si>
  <si>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</si>
  <si>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</si>
  <si>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</si>
  <si>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</si>
  <si>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</si>
  <si>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</si>
  <si>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</si>
  <si>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</si>
  <si>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</si>
  <si>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</si>
  <si>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</si>
  <si>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</si>
  <si>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</si>
  <si>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</si>
  <si>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</si>
  <si>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</si>
  <si>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</si>
  <si>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</si>
  <si>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</si>
  <si>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</si>
  <si>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</si>
  <si>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</si>
  <si>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</si>
  <si>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</si>
  <si>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</si>
  <si>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</si>
  <si>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</si>
  <si>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</si>
  <si>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</si>
  <si>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</si>
  <si>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</si>
  <si>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</si>
  <si>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</si>
  <si>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</si>
  <si>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</si>
  <si>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</si>
  <si>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</si>
  <si>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</si>
  <si>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</si>
  <si>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</si>
  <si>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</si>
  <si>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</si>
  <si>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</si>
  <si>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</si>
  <si>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</si>
  <si>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</si>
  <si>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</si>
  <si>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</si>
  <si>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</si>
  <si>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</si>
  <si>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</si>
  <si>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</si>
  <si>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</si>
  <si>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</si>
  <si>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</si>
  <si>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</si>
  <si>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</si>
  <si>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</si>
  <si>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</si>
  <si>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</si>
  <si>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</si>
  <si>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</si>
  <si>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</si>
  <si>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</si>
  <si>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</si>
  <si>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</si>
  <si>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</si>
  <si>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</si>
  <si>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</si>
  <si>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</si>
  <si>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</si>
  <si>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</si>
  <si>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</si>
  <si>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</si>
  <si>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</si>
  <si>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</si>
  <si>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</si>
  <si>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</si>
  <si>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</si>
  <si>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</si>
  <si>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</si>
  <si>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</si>
  <si>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</si>
  <si>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</si>
  <si>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</si>
  <si>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</si>
  <si>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</si>
  <si>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</si>
  <si>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</si>
  <si>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</si>
  <si>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</si>
  <si>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</si>
  <si>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</si>
  <si>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</si>
  <si>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</si>
  <si>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</si>
  <si>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</si>
  <si>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</si>
  <si>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</si>
  <si>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</si>
  <si>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</si>
  <si>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</si>
  <si>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</si>
  <si>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</si>
  <si>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</si>
  <si>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</si>
  <si>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</si>
  <si>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</si>
  <si>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</si>
  <si>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</si>
  <si>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</si>
  <si>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</si>
  <si>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</si>
  <si>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</si>
  <si>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</si>
  <si>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</si>
  <si>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</si>
  <si>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</si>
  <si>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</si>
  <si>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</si>
  <si>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</si>
  <si>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</si>
  <si>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</si>
  <si>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</si>
  <si>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</si>
  <si>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</si>
  <si>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</si>
  <si>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</si>
  <si>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</si>
  <si>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</si>
  <si>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</si>
  <si>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</si>
  <si>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</si>
  <si>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</si>
  <si>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</si>
  <si>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</si>
  <si>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</si>
  <si>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</si>
  <si>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</si>
  <si>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</si>
  <si>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</si>
  <si>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</si>
  <si>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</si>
  <si>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</si>
  <si>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</si>
  <si>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</si>
  <si>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</si>
  <si>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</si>
  <si>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</si>
  <si>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</si>
  <si>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</si>
  <si>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</si>
  <si>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</si>
  <si>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</si>
  <si>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</si>
  <si>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</si>
  <si>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</si>
  <si>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</si>
  <si>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</si>
  <si>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</si>
  <si>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</si>
  <si>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</si>
  <si>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</si>
  <si>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</si>
  <si>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</si>
  <si>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</si>
  <si>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</si>
  <si>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</si>
  <si>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</si>
  <si>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</si>
  <si>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</si>
  <si>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</si>
  <si>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</si>
  <si>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</si>
  <si>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</si>
  <si>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</si>
  <si>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</si>
  <si>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</si>
  <si>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</si>
  <si>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</si>
  <si>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</si>
  <si>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</si>
  <si>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</si>
  <si>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</si>
  <si>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</si>
  <si>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</si>
  <si>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</si>
  <si>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</si>
  <si>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</si>
  <si>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</si>
  <si>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</si>
  <si>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</si>
  <si>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</si>
  <si>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</si>
  <si>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</si>
  <si>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</si>
  <si>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</si>
  <si>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</si>
  <si>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</si>
  <si>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</si>
  <si>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</si>
  <si>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</si>
  <si>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</si>
  <si>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</si>
  <si>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</si>
  <si>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</si>
  <si>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</si>
  <si>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</si>
  <si>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</si>
  <si>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</si>
  <si>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</si>
  <si>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</si>
  <si>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</si>
  <si>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</si>
  <si>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</si>
  <si>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</si>
  <si>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</si>
  <si>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</si>
  <si>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</si>
  <si>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</si>
  <si>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</si>
  <si>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</si>
  <si>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</si>
  <si>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</si>
  <si>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</si>
  <si>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</si>
  <si>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</si>
  <si>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</si>
  <si>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</si>
  <si>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</si>
  <si>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</si>
  <si>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</si>
  <si>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</si>
  <si>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</si>
  <si>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</si>
  <si>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</si>
  <si>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</si>
  <si>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</si>
  <si>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</si>
  <si>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</si>
  <si>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</si>
  <si>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</si>
  <si>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</si>
  <si>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</si>
  <si>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</si>
  <si>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</si>
  <si>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</si>
  <si>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</si>
  <si>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</si>
  <si>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</si>
  <si>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</si>
  <si>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</si>
  <si>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</si>
  <si>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</si>
  <si>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</si>
  <si>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</si>
  <si>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</si>
  <si>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</si>
  <si>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</si>
  <si>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</si>
  <si>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</si>
  <si>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</si>
  <si>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</si>
  <si>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</si>
  <si>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</si>
  <si>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</si>
  <si>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</si>
  <si>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</si>
  <si>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</si>
  <si>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</si>
  <si>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</si>
  <si>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</si>
  <si>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</si>
  <si>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</si>
  <si>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</si>
  <si>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</si>
  <si>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</si>
  <si>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</si>
  <si>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</si>
  <si>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</si>
  <si>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</si>
  <si>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</si>
  <si>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</si>
  <si>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</si>
  <si>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</si>
  <si>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</si>
  <si>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</si>
  <si>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</si>
  <si>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</si>
  <si>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</si>
  <si>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</si>
  <si>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</si>
  <si>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</si>
  <si>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</si>
  <si>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</si>
  <si>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</si>
  <si>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</si>
  <si>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</si>
  <si>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</si>
  <si>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</si>
  <si>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</si>
  <si>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</si>
  <si>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</si>
  <si>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</si>
  <si>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</si>
  <si>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</si>
  <si>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</si>
  <si>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</si>
  <si>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</si>
  <si>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</si>
  <si>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</si>
  <si>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</si>
  <si>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</si>
  <si>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</si>
  <si>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</si>
  <si>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</si>
  <si>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</si>
  <si>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</si>
  <si>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</si>
  <si>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</si>
  <si>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</si>
  <si>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</si>
  <si>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</si>
  <si>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</si>
  <si>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</si>
  <si>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</si>
  <si>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</si>
  <si>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</si>
  <si>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</si>
  <si>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</si>
  <si>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</si>
  <si>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</si>
  <si>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</si>
  <si>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</si>
  <si>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</si>
  <si>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</si>
  <si>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</si>
  <si>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</si>
  <si>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</si>
  <si>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</si>
  <si>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</si>
  <si>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</si>
  <si>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</si>
  <si>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</si>
  <si>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</si>
  <si>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</si>
  <si>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</si>
  <si>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</si>
  <si>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</si>
  <si>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</si>
  <si>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</si>
  <si>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</si>
  <si>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</si>
  <si>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</si>
  <si>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</si>
  <si>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</si>
  <si>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</si>
  <si>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</si>
  <si>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</si>
  <si>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</si>
  <si>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</si>
  <si>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</si>
  <si>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</si>
  <si>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</si>
  <si>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</si>
  <si>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</si>
  <si>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</si>
  <si>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</si>
  <si>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</si>
  <si>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</si>
  <si>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</si>
  <si>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</si>
  <si>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</si>
  <si>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</si>
  <si>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</si>
  <si>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</si>
  <si>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</si>
  <si>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</si>
  <si>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</si>
  <si>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</si>
  <si>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</si>
  <si>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</si>
  <si>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</si>
  <si>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</si>
  <si>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</si>
  <si>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</si>
  <si>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</si>
  <si>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</si>
  <si>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</si>
  <si>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</si>
  <si>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</si>
  <si>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</si>
  <si>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</si>
  <si>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</si>
  <si>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</si>
  <si>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</si>
  <si>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</si>
  <si>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</si>
  <si>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</si>
  <si>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</si>
  <si>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</si>
  <si>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</si>
  <si>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</si>
  <si>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</si>
  <si>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</si>
  <si>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</si>
  <si>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</si>
  <si>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</si>
  <si>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</si>
  <si>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</si>
  <si>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</si>
  <si>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</si>
  <si>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</si>
  <si>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</si>
  <si>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</si>
  <si>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</si>
  <si>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</si>
  <si>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</si>
  <si>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</si>
  <si>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</si>
  <si>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</si>
  <si>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</si>
  <si>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</si>
  <si>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</si>
  <si>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</si>
  <si>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</si>
  <si>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</si>
  <si>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</si>
  <si>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</si>
  <si>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</si>
  <si>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</si>
  <si>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</si>
  <si>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</si>
  <si>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</si>
  <si>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</si>
  <si>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</si>
  <si>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</si>
  <si>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</si>
  <si>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</si>
  <si>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</si>
  <si>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</si>
  <si>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</si>
  <si>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</si>
  <si>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</si>
  <si>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</si>
  <si>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</si>
  <si>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</si>
  <si>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</si>
  <si>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</si>
  <si>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</si>
  <si>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</si>
  <si>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</si>
  <si>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</si>
  <si>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</si>
  <si>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</si>
  <si>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</si>
  <si>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</si>
  <si>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</si>
  <si>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</si>
  <si>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</si>
  <si>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</si>
  <si>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</si>
  <si>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</si>
  <si>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</si>
  <si>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</si>
  <si>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</si>
  <si>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</si>
  <si>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</si>
  <si>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</si>
  <si>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</si>
  <si>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</si>
  <si>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</si>
  <si>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</si>
  <si>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</si>
  <si>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</si>
  <si>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</si>
  <si>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</si>
  <si>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</si>
  <si>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</si>
  <si>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</si>
  <si>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</si>
  <si>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</si>
  <si>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</si>
  <si>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</si>
  <si>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</si>
  <si>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</si>
  <si>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</si>
  <si>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</si>
  <si>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</si>
  <si>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</si>
  <si>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</si>
  <si>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</si>
  <si>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</si>
  <si>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</si>
  <si>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</si>
  <si>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</si>
  <si>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</si>
  <si>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</si>
  <si>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</si>
  <si>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</si>
  <si>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</si>
  <si>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</si>
  <si>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</si>
  <si>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</si>
  <si>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</si>
  <si>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</si>
  <si>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</si>
  <si>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</si>
  <si>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</si>
  <si>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</si>
  <si>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</si>
  <si>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</si>
  <si>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</si>
  <si>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</si>
  <si>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</si>
  <si>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</si>
  <si>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</si>
  <si>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</si>
  <si>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</si>
  <si>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</si>
  <si>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</si>
  <si>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</si>
  <si>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</si>
  <si>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</si>
  <si>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</si>
  <si>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</si>
  <si>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</si>
  <si>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</si>
  <si>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</si>
  <si>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</si>
  <si>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</si>
  <si>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</si>
  <si>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</si>
  <si>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</si>
  <si>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</si>
  <si>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</si>
  <si>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</si>
  <si>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</si>
  <si>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</si>
  <si>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</si>
  <si>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</si>
  <si>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</si>
  <si>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</si>
  <si>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</si>
  <si>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</si>
  <si>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</si>
  <si>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</si>
  <si>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</si>
  <si>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</si>
  <si>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</si>
  <si>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</si>
  <si>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</si>
  <si>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</si>
  <si>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</si>
  <si>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</si>
  <si>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</si>
  <si>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</si>
  <si>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</si>
  <si>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</si>
  <si>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</si>
  <si>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</si>
  <si>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</si>
  <si>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</si>
  <si>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</si>
  <si>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</si>
  <si>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</si>
  <si>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</si>
  <si>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</si>
  <si>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</si>
  <si>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</si>
  <si>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</si>
  <si>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</si>
  <si>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</si>
  <si>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</si>
  <si>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</si>
  <si>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</si>
  <si>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</si>
  <si>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</si>
  <si>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</si>
  <si>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</si>
  <si>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</si>
  <si>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</si>
  <si>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</si>
  <si>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</si>
  <si>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</si>
  <si>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</si>
  <si>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</si>
  <si>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</si>
  <si>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</si>
  <si>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</si>
  <si>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</si>
  <si>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</si>
  <si>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</si>
  <si>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</si>
  <si>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</si>
  <si>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</si>
  <si>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</si>
  <si>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</si>
  <si>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</si>
  <si>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</si>
  <si>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</si>
  <si>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</si>
  <si>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</si>
  <si>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</si>
  <si>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</si>
  <si>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</si>
  <si>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</si>
  <si>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</si>
  <si>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</si>
  <si>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</si>
  <si>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</si>
  <si>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</si>
  <si>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</si>
  <si>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</si>
  <si>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</si>
  <si>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</si>
  <si>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</si>
  <si>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</si>
  <si>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</si>
  <si>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</si>
  <si>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</si>
  <si>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</si>
  <si>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</si>
  <si>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</si>
  <si>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</si>
  <si>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</si>
  <si>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</si>
  <si>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</si>
  <si>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</si>
  <si>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</si>
  <si>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</si>
  <si>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</si>
  <si>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</si>
  <si>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</si>
  <si>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</si>
  <si>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</si>
  <si>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</si>
  <si>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</si>
  <si>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</si>
  <si>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</si>
  <si>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</si>
  <si>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</si>
  <si>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</si>
  <si>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</si>
  <si>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</si>
  <si>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</si>
  <si>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</si>
  <si>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</si>
  <si>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</si>
  <si>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</si>
  <si>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</si>
  <si>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</si>
  <si>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</si>
  <si>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</si>
  <si>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</si>
  <si>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</si>
  <si>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</si>
  <si>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</si>
  <si>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</si>
  <si>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</si>
  <si>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</si>
  <si>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</si>
  <si>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</si>
  <si>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</si>
  <si>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</si>
  <si>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</si>
  <si>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</si>
  <si>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</si>
  <si>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</si>
  <si>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</si>
  <si>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</si>
  <si>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</si>
  <si>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</si>
  <si>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</si>
  <si>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</si>
  <si>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</si>
  <si>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</si>
  <si>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</si>
  <si>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</si>
  <si>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</si>
  <si>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</si>
  <si>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</si>
  <si>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</si>
  <si>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</si>
  <si>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</si>
  <si>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</si>
  <si>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</si>
  <si>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</si>
  <si>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</si>
  <si>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</si>
  <si>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</si>
  <si>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</si>
  <si>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</si>
  <si>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</si>
  <si>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</si>
  <si>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</si>
  <si>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</si>
  <si>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</si>
  <si>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</si>
  <si>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</si>
  <si>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</si>
  <si>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</si>
  <si>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</si>
  <si>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</si>
  <si>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</si>
  <si>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</si>
  <si>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</si>
  <si>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</si>
  <si>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</si>
  <si>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</si>
  <si>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</si>
  <si>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</si>
  <si>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</si>
  <si>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</si>
  <si>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</si>
  <si>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</si>
  <si>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</si>
  <si>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</si>
  <si>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</si>
  <si>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</si>
  <si>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</si>
  <si>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</si>
  <si>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</si>
  <si>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</si>
  <si>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</si>
  <si>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</si>
  <si>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</si>
  <si>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</si>
  <si>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</si>
  <si>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</si>
  <si>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</si>
  <si>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</si>
  <si>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</si>
  <si>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</si>
  <si>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</si>
  <si>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</si>
  <si>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</si>
  <si>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</si>
  <si>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</si>
  <si>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</si>
  <si>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</si>
  <si>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</si>
  <si>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</si>
  <si>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</si>
  <si>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</si>
  <si>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</si>
  <si>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</si>
  <si>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</si>
  <si>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</si>
  <si>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</si>
  <si>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</si>
  <si>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</si>
  <si>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</si>
  <si>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</si>
  <si>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</si>
  <si>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</si>
  <si>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</si>
  <si>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</si>
  <si>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</si>
  <si>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</si>
  <si>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</si>
  <si>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</si>
  <si>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</si>
  <si>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</si>
  <si>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</si>
  <si>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</si>
  <si>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</si>
  <si>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</si>
  <si>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</si>
  <si>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</si>
  <si>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</si>
  <si>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</si>
  <si>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</si>
  <si>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</si>
  <si>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</si>
  <si>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</si>
  <si>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</si>
  <si>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</si>
  <si>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</si>
  <si>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</si>
  <si>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</si>
  <si>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</si>
  <si>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</si>
  <si>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</si>
  <si>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</si>
  <si>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</si>
  <si>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</si>
  <si>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</si>
  <si>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</si>
  <si>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</si>
  <si>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</si>
  <si>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</si>
  <si>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</si>
  <si>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</si>
  <si>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</si>
  <si>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</si>
  <si>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</si>
  <si>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</si>
  <si>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</si>
  <si>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</si>
  <si>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</si>
  <si>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</si>
  <si>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</si>
  <si>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</si>
  <si>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</si>
  <si>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</si>
  <si>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</si>
  <si>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</si>
  <si>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</si>
  <si>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</si>
  <si>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</si>
  <si>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</si>
  <si>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</si>
  <si>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</si>
  <si>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</si>
  <si>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</si>
  <si>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</si>
  <si>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</si>
  <si>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</si>
  <si>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</si>
  <si>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</si>
  <si>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</si>
  <si>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</si>
  <si>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</si>
  <si>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</si>
  <si>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</si>
  <si>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</si>
  <si>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</si>
  <si>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</si>
  <si>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</si>
  <si>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</si>
  <si>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</si>
  <si>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</si>
  <si>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</si>
  <si>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</si>
  <si>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</si>
  <si>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</si>
  <si>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</si>
  <si>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</si>
  <si>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</si>
  <si>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</si>
  <si>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</si>
  <si>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</si>
  <si>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</si>
  <si>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</si>
  <si>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</si>
  <si>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</si>
  <si>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</si>
  <si>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</si>
  <si>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</si>
  <si>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</si>
  <si>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</si>
  <si>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</si>
  <si>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</si>
  <si>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</si>
  <si>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</si>
  <si>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</si>
  <si>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</si>
  <si>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</si>
  <si>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</si>
  <si>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</si>
  <si>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</si>
  <si>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</si>
  <si>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</si>
  <si>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</si>
  <si>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</si>
  <si>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</si>
  <si>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</si>
  <si>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</si>
  <si>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</si>
  <si>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</si>
  <si>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</si>
  <si>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</si>
  <si>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</si>
  <si>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</si>
  <si>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</si>
  <si>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</si>
  <si>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</si>
  <si>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</si>
  <si>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</si>
  <si>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</si>
  <si>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</si>
  <si>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</si>
  <si>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</si>
  <si>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</si>
  <si>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</si>
  <si>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</si>
  <si>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</si>
  <si>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</si>
  <si>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</si>
  <si>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</si>
  <si>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</si>
  <si>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</si>
  <si>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</si>
  <si>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</si>
  <si>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</si>
  <si>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</si>
  <si>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</si>
  <si>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</si>
  <si>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</si>
  <si>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</si>
  <si>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</si>
  <si>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</si>
  <si>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</si>
  <si>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</si>
  <si>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</si>
  <si>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</si>
  <si>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</si>
  <si>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</si>
  <si>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</si>
  <si>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</si>
  <si>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</si>
  <si>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</si>
  <si>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</si>
  <si>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</si>
  <si>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</si>
  <si>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</si>
  <si>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</si>
  <si>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</si>
  <si>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</si>
  <si>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</si>
  <si>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</si>
  <si>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</si>
  <si>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</si>
  <si>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</si>
  <si>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</si>
  <si>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</si>
  <si>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</si>
  <si>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</si>
  <si>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</si>
  <si>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</si>
  <si>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</si>
  <si>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</si>
  <si>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</si>
  <si>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</si>
  <si>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</si>
  <si>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</si>
  <si>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</si>
  <si>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</si>
  <si>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</si>
  <si>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</si>
  <si>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</si>
  <si>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</si>
  <si>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</si>
  <si>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</si>
  <si>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</si>
  <si>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</si>
  <si>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</si>
  <si>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</si>
  <si>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</si>
  <si>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</si>
  <si>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</si>
  <si>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</si>
  <si>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</si>
  <si>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</si>
  <si>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</si>
  <si>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</si>
  <si>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</si>
  <si>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</si>
  <si>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</si>
  <si>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</si>
  <si>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</si>
  <si>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</si>
  <si>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</si>
  <si>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</si>
  <si>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</si>
  <si>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</si>
  <si>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</si>
  <si>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</si>
  <si>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</si>
  <si>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</si>
  <si>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</si>
  <si>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</si>
  <si>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</si>
  <si>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</si>
  <si>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</si>
  <si>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</si>
  <si>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</si>
  <si>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</si>
  <si>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</si>
  <si>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</si>
  <si>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</si>
  <si>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</si>
  <si>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</si>
  <si>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</si>
  <si>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</si>
  <si>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</si>
  <si>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</si>
  <si>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</si>
  <si>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</si>
  <si>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</si>
  <si>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</si>
  <si>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</si>
  <si>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</si>
  <si>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</si>
  <si>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</si>
  <si>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</si>
  <si>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</si>
  <si>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</si>
  <si>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</si>
  <si>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</si>
  <si>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</si>
  <si>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</si>
  <si>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</si>
  <si>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</si>
  <si>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</si>
  <si>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</si>
  <si>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</si>
  <si>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</si>
  <si>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</si>
  <si>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</si>
  <si>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</si>
  <si>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</si>
  <si>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</si>
  <si>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</si>
  <si>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</si>
  <si>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</si>
  <si>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</si>
  <si>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</si>
  <si>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</si>
  <si>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</si>
  <si>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</si>
  <si>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</si>
  <si>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</si>
  <si>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</si>
  <si>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</si>
  <si>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</si>
  <si>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</si>
  <si>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</si>
  <si>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</si>
  <si>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</si>
  <si>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</si>
  <si>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</si>
  <si>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</si>
  <si>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</si>
  <si>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</si>
  <si>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</si>
  <si>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</si>
  <si>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</si>
  <si>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</si>
  <si>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</si>
  <si>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</si>
  <si>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</si>
  <si>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</si>
  <si>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</si>
  <si>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</si>
  <si>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</si>
  <si>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</si>
  <si>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</si>
  <si>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</si>
  <si>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</si>
  <si>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</si>
  <si>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</si>
  <si>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</si>
  <si>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</si>
  <si>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</si>
  <si>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</si>
  <si>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</si>
  <si>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</si>
  <si>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</si>
  <si>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</si>
  <si>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</si>
  <si>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</si>
  <si>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</si>
  <si>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</si>
  <si>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</si>
  <si>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</si>
  <si>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</si>
  <si>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</si>
  <si>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</si>
  <si>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</si>
  <si>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</si>
  <si>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</si>
  <si>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</si>
  <si>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</si>
  <si>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</si>
  <si>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</si>
  <si>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</si>
  <si>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</si>
  <si>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</si>
  <si>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</si>
  <si>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</si>
  <si>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</si>
  <si>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</si>
  <si>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</si>
  <si>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</si>
  <si>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</si>
  <si>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</si>
  <si>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</si>
  <si>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</si>
  <si>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</si>
  <si>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</si>
  <si>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</si>
  <si>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</si>
  <si>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</si>
  <si>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</si>
  <si>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</si>
  <si>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</si>
  <si>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</si>
  <si>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</si>
  <si>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</si>
  <si>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</si>
  <si>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</si>
  <si>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</si>
  <si>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</si>
  <si>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</si>
  <si>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</si>
  <si>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</si>
  <si>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</si>
  <si>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</si>
  <si>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</si>
  <si>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</si>
  <si>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</si>
  <si>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</si>
  <si>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</si>
  <si>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</si>
  <si>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</si>
  <si>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</si>
  <si>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</si>
  <si>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</si>
  <si>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</si>
  <si>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</si>
  <si>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</si>
  <si>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</si>
  <si>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</si>
  <si>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</si>
  <si>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</si>
  <si>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</si>
  <si>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</si>
  <si>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</si>
  <si>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</si>
  <si>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</si>
  <si>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</si>
  <si>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</si>
  <si>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</si>
  <si>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</si>
  <si>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</si>
  <si>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</si>
  <si>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</si>
  <si>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</si>
  <si>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</si>
  <si>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</si>
  <si>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</si>
  <si>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</si>
  <si>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</si>
  <si>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</si>
  <si>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</si>
  <si>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</si>
  <si>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</si>
  <si>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</si>
  <si>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</si>
  <si>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</si>
  <si>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</si>
  <si>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</si>
  <si>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</si>
  <si>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</si>
  <si>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</si>
  <si>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</si>
  <si>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</si>
  <si>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</si>
  <si>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</si>
  <si>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</si>
  <si>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</si>
  <si>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</si>
  <si>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</si>
  <si>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</si>
  <si>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</si>
  <si>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</si>
  <si>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</si>
  <si>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</si>
  <si>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</si>
  <si>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</si>
  <si>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</si>
  <si>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</si>
  <si>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</si>
  <si>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</si>
  <si>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</si>
  <si>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</si>
  <si>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</si>
  <si>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</si>
  <si>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</si>
  <si>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</si>
  <si>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</si>
  <si>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</si>
  <si>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</si>
  <si>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</si>
  <si>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</si>
  <si>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</si>
  <si>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</si>
  <si>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</si>
  <si>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</si>
  <si>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</si>
  <si>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</si>
  <si>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</si>
  <si>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</si>
  <si>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</si>
  <si>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</si>
  <si>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</si>
  <si>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</si>
  <si>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</si>
  <si>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</si>
  <si>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</si>
  <si>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</si>
  <si>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</si>
  <si>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</si>
  <si>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</si>
  <si>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</si>
  <si>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</si>
  <si>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</si>
  <si>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</si>
  <si>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</si>
  <si>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</si>
  <si>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</si>
  <si>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</si>
  <si>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</si>
  <si>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</si>
  <si>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</si>
  <si>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</si>
  <si>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</si>
  <si>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</si>
  <si>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</si>
  <si>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</si>
  <si>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</si>
  <si>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</si>
  <si>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</si>
  <si>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</si>
  <si>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</si>
  <si>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</si>
  <si>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</si>
  <si>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</si>
  <si>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</si>
  <si>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</si>
  <si>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</si>
  <si>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</si>
  <si>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</si>
  <si>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</si>
  <si>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</si>
  <si>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</si>
  <si>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</si>
  <si>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</si>
  <si>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</si>
  <si>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</si>
  <si>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</si>
  <si>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</si>
  <si>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</si>
  <si>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</si>
  <si>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</si>
  <si>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</si>
  <si>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</si>
  <si>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</si>
  <si>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</si>
  <si>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</si>
  <si>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</si>
  <si>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</si>
  <si>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</si>
  <si>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</si>
  <si>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</si>
  <si>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</si>
  <si>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</si>
  <si>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</si>
  <si>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</si>
  <si>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</si>
  <si>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</si>
  <si>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</si>
  <si>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</si>
  <si>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</si>
  <si>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</si>
  <si>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</si>
  <si>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</si>
  <si>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</si>
  <si>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</si>
  <si>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</si>
  <si>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</si>
  <si>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</si>
  <si>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</si>
  <si>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</si>
  <si>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</si>
  <si>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</si>
  <si>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</si>
  <si>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</si>
  <si>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</si>
  <si>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</si>
  <si>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</si>
  <si>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</si>
  <si>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</si>
  <si>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</si>
  <si>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</si>
  <si>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</si>
  <si>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</si>
  <si>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</si>
  <si>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</si>
  <si>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</si>
  <si>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</si>
  <si>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</si>
  <si>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</si>
  <si>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</si>
  <si>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</si>
  <si>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</si>
  <si>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</si>
  <si>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</si>
  <si>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</si>
  <si>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</si>
  <si>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</si>
  <si>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</si>
  <si>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</si>
  <si>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</si>
  <si>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</si>
  <si>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</si>
  <si>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</si>
  <si>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</si>
  <si>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</si>
  <si>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</si>
  <si>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</si>
  <si>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</si>
  <si>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</si>
  <si>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</si>
  <si>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</si>
  <si>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</si>
  <si>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</si>
  <si>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</si>
  <si>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</si>
  <si>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</si>
  <si>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</si>
  <si>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</si>
  <si>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</si>
  <si>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</si>
  <si>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</si>
  <si>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</si>
  <si>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</si>
  <si>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</si>
  <si>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</si>
  <si>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</si>
  <si>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</si>
  <si>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</si>
  <si>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</si>
  <si>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</si>
  <si>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</si>
  <si>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</si>
  <si>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</si>
  <si>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</si>
  <si>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</si>
  <si>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</si>
  <si>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</si>
  <si>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</si>
  <si>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</si>
  <si>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</si>
  <si>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</si>
  <si>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</si>
  <si>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</si>
  <si>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</si>
  <si>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</si>
  <si>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</si>
  <si>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</si>
  <si>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</si>
  <si>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</si>
  <si>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</si>
  <si>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</si>
  <si>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</si>
  <si>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</si>
  <si>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</si>
  <si>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</si>
  <si>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</si>
  <si>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</si>
  <si>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</si>
  <si>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</si>
  <si>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</si>
  <si>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</si>
  <si>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</si>
  <si>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</si>
  <si>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</si>
  <si>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</si>
  <si>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</si>
  <si>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</si>
  <si>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</si>
  <si>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</si>
  <si>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</si>
  <si>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</si>
  <si>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</si>
  <si>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</si>
  <si>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</si>
  <si>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</si>
  <si>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</si>
  <si>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</si>
  <si>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</si>
  <si>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</si>
  <si>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</si>
  <si>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</si>
  <si>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</si>
  <si>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</si>
  <si>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</si>
  <si>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</si>
  <si>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</si>
  <si>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</si>
  <si>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</si>
  <si>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</si>
  <si>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</si>
  <si>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</si>
  <si>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</si>
  <si>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</si>
  <si>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</si>
  <si>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</si>
  <si>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</si>
  <si>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</si>
  <si>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</si>
  <si>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</si>
  <si>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</si>
  <si>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</si>
  <si>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</si>
  <si>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</si>
  <si>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</si>
  <si>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</si>
  <si>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</si>
  <si>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</si>
  <si>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</si>
  <si>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</si>
  <si>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</si>
  <si>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</si>
  <si>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</si>
  <si>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</si>
  <si>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</si>
  <si>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</si>
  <si>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</si>
  <si>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</si>
  <si>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</si>
  <si>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</si>
  <si>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</si>
  <si>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</si>
  <si>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</si>
  <si>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</si>
  <si>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</si>
  <si>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</si>
  <si>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</si>
  <si>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</si>
  <si>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</si>
  <si>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</si>
  <si>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</si>
  <si>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</si>
  <si>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</si>
  <si>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</si>
  <si>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</si>
  <si>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</si>
  <si>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</si>
  <si>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</si>
  <si>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</si>
  <si>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</si>
  <si>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</si>
  <si>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</si>
  <si>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</si>
  <si>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</si>
  <si>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</si>
  <si>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</si>
  <si>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</si>
  <si>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</si>
  <si>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</si>
  <si>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</si>
  <si>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</si>
  <si>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</si>
  <si>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</si>
  <si>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</si>
  <si>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</si>
  <si>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</si>
  <si>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</si>
  <si>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</si>
  <si>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</si>
  <si>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</si>
  <si>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</si>
  <si>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</si>
  <si>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</si>
  <si>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</si>
  <si>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</si>
  <si>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</si>
  <si>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</si>
  <si>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</si>
  <si>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</si>
  <si>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</si>
  <si>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</si>
  <si>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</si>
  <si>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</si>
  <si>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</si>
  <si>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</si>
  <si>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</si>
  <si>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</si>
  <si>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</si>
  <si>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</si>
  <si>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</si>
  <si>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</si>
  <si>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</si>
  <si>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</si>
  <si>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</si>
  <si>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</si>
  <si>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</si>
  <si>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</si>
  <si>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</si>
  <si>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</si>
  <si>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</si>
  <si>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</si>
  <si>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</si>
  <si>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</si>
  <si>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</si>
  <si>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</si>
  <si>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</si>
  <si>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</si>
  <si>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</si>
  <si>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</si>
  <si>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</si>
  <si>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</si>
  <si>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</si>
  <si>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</si>
  <si>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</si>
  <si>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</si>
  <si>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</si>
  <si>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</si>
  <si>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</si>
  <si>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</si>
  <si>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</si>
  <si>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</si>
  <si>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</si>
  <si>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</si>
  <si>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</si>
  <si>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</si>
  <si>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</si>
  <si>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</si>
  <si>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</si>
  <si>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</si>
  <si>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</si>
  <si>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</si>
  <si>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</si>
  <si>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</si>
  <si>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</si>
  <si>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</si>
  <si>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</si>
  <si>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</si>
  <si>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</si>
  <si>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</si>
  <si>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</si>
  <si>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</si>
  <si>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</si>
  <si>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</si>
  <si>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</si>
  <si>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</si>
  <si>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</si>
  <si>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</si>
  <si>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</si>
  <si>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</si>
  <si>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</si>
  <si>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</si>
  <si>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</si>
  <si>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</si>
  <si>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</si>
  <si>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</si>
  <si>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</si>
  <si>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</si>
  <si>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</si>
  <si>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</si>
  <si>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</si>
  <si>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</si>
  <si>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</si>
  <si>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</si>
  <si>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</si>
  <si>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</si>
  <si>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</si>
  <si>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</si>
  <si>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</si>
  <si>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</si>
  <si>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</si>
  <si>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</si>
  <si>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</si>
  <si>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</si>
  <si>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</si>
  <si>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</si>
  <si>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</si>
  <si>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</si>
  <si>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</si>
  <si>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</si>
  <si>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</si>
  <si>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</si>
  <si>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</si>
  <si>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</si>
  <si>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</si>
  <si>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</si>
  <si>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</si>
  <si>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</si>
  <si>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</si>
  <si>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</si>
  <si>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</si>
  <si>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</si>
  <si>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</si>
  <si>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</si>
  <si>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</si>
  <si>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</si>
  <si>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</si>
  <si>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</si>
  <si>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</si>
  <si>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</si>
  <si>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</si>
  <si>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</si>
  <si>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</si>
  <si>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</si>
  <si>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</si>
  <si>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</si>
  <si>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</si>
  <si>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</si>
  <si>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</si>
  <si>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</si>
  <si>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</si>
  <si>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</si>
  <si>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</si>
  <si>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</si>
  <si>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</si>
  <si>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</si>
  <si>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</si>
  <si>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</si>
  <si>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</si>
  <si>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</si>
  <si>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</si>
  <si>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</si>
  <si>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</si>
  <si>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</si>
  <si>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</si>
  <si>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</si>
  <si>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</si>
  <si>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</si>
  <si>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</si>
  <si>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</si>
  <si>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</si>
  <si>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</si>
  <si>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</si>
  <si>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</si>
  <si>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</si>
  <si>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</si>
  <si>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</si>
  <si>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</si>
  <si>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</si>
  <si>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</si>
  <si>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</si>
  <si>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</si>
  <si>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</si>
  <si>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</si>
  <si>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</si>
  <si>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</si>
  <si>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</si>
  <si>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</si>
  <si>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</si>
  <si>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</si>
  <si>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</si>
  <si>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</si>
  <si>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</si>
  <si>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</si>
  <si>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</si>
  <si>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</si>
  <si>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</si>
  <si>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</si>
  <si>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</si>
  <si>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</si>
  <si>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</si>
  <si>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</si>
  <si>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</si>
  <si>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</si>
  <si>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</si>
  <si>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</si>
  <si>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</si>
  <si>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</si>
  <si>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</si>
  <si>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</si>
  <si>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</si>
  <si>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</si>
  <si>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</si>
  <si>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</si>
  <si>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</si>
  <si>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</si>
  <si>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</si>
  <si>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</si>
  <si>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</si>
  <si>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</si>
  <si>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</si>
  <si>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</si>
  <si>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</si>
  <si>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</si>
  <si>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</si>
  <si>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</si>
  <si>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</si>
  <si>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</si>
  <si>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</si>
  <si>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</si>
  <si>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</si>
  <si>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</si>
  <si>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</si>
  <si>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</si>
  <si>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</si>
  <si>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</si>
  <si>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</si>
  <si>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</si>
  <si>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</si>
  <si>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</si>
  <si>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</si>
  <si>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</si>
  <si>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</si>
  <si>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</si>
  <si>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</si>
  <si>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</si>
  <si>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</si>
  <si>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</si>
  <si>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</si>
  <si>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</si>
  <si>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</si>
  <si>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</si>
  <si>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</si>
  <si>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</si>
  <si>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</si>
  <si>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</si>
  <si>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</si>
  <si>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</si>
  <si>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</si>
  <si>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</si>
  <si>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</si>
  <si>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</si>
  <si>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</si>
  <si>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</si>
  <si>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</si>
  <si>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</si>
  <si>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</si>
  <si>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</si>
  <si>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</si>
  <si>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</si>
  <si>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</si>
  <si>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</si>
  <si>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</si>
  <si>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</si>
  <si>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</si>
  <si>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</si>
  <si>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</si>
  <si>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</si>
  <si>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</si>
  <si>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</si>
  <si>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</si>
  <si>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</si>
  <si>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</si>
  <si>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</si>
  <si>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</si>
  <si>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</si>
  <si>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</si>
  <si>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</si>
  <si>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</si>
  <si>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</si>
  <si>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</si>
  <si>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</si>
  <si>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</si>
  <si>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</si>
  <si>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</si>
  <si>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</si>
  <si>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</si>
  <si>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</si>
  <si>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</si>
  <si>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</si>
  <si>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</si>
  <si>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</si>
  <si>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</si>
  <si>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</si>
  <si>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</si>
  <si>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</si>
  <si>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</si>
  <si>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</si>
  <si>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</si>
  <si>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</si>
  <si>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</si>
  <si>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</si>
  <si>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</si>
  <si>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</si>
  <si>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</si>
  <si>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</si>
  <si>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</si>
  <si>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</si>
  <si>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</si>
  <si>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</si>
  <si>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</si>
  <si>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</si>
  <si>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</si>
  <si>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</si>
  <si>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</si>
  <si>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</si>
  <si>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</si>
  <si>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</si>
  <si>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</si>
  <si>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</si>
  <si>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</si>
  <si>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</si>
  <si>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</si>
  <si>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</si>
  <si>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</si>
  <si>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</si>
  <si>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</si>
  <si>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</si>
  <si>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</si>
  <si>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</si>
  <si>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</si>
  <si>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</si>
  <si>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</si>
  <si>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</si>
  <si>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</si>
  <si>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</si>
  <si>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</si>
  <si>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</si>
  <si>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</si>
  <si>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</si>
  <si>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</si>
  <si>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</si>
  <si>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</si>
  <si>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</si>
  <si>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</si>
  <si>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</si>
  <si>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</si>
  <si>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</si>
  <si>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</si>
  <si>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</si>
  <si>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</si>
  <si>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</si>
  <si>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</si>
  <si>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</si>
  <si>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</si>
  <si>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</si>
  <si>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</si>
  <si>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</si>
  <si>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</si>
  <si>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</si>
  <si>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</si>
  <si>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</si>
  <si>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</si>
  <si>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</si>
  <si>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</si>
  <si>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</si>
  <si>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</si>
  <si>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</si>
  <si>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</si>
  <si>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</si>
  <si>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</si>
  <si>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</si>
  <si>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</si>
  <si>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</si>
  <si>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</si>
  <si>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</si>
  <si>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</si>
  <si>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</si>
  <si>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</si>
  <si>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</si>
  <si>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</si>
  <si>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</si>
  <si>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</si>
  <si>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</si>
  <si>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</si>
  <si>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</si>
  <si>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</si>
  <si>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</si>
  <si>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</si>
  <si>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</si>
  <si>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</si>
  <si>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</si>
  <si>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</si>
  <si>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</si>
  <si>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</si>
  <si>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</si>
  <si>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</si>
  <si>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</si>
  <si>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</si>
  <si>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</si>
  <si>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</si>
  <si>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</si>
  <si>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</si>
  <si>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</si>
  <si>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</si>
  <si>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</si>
  <si>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</si>
  <si>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</si>
  <si>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</si>
  <si>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</si>
  <si>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</si>
  <si>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</si>
  <si>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</si>
  <si>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</si>
  <si>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</si>
  <si>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</si>
  <si>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</si>
  <si>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</si>
  <si>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</si>
  <si>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</si>
  <si>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</si>
  <si>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</si>
  <si>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</si>
  <si>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</si>
  <si>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</si>
  <si>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</si>
  <si>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</si>
  <si>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</si>
  <si>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</si>
  <si>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</si>
  <si>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</si>
  <si>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</si>
  <si>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</si>
  <si>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</si>
  <si>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</si>
  <si>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</si>
  <si>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</si>
  <si>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</si>
  <si>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</si>
  <si>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</si>
  <si>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</si>
  <si>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</si>
  <si>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</si>
  <si>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</si>
  <si>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</si>
  <si>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</si>
  <si>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</si>
  <si>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</si>
  <si>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</si>
  <si>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</si>
  <si>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</si>
  <si>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</si>
  <si>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</si>
  <si>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</si>
  <si>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</si>
  <si>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</si>
  <si>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</si>
  <si>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</si>
  <si>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</si>
  <si>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</si>
  <si>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</si>
  <si>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</si>
  <si>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</si>
  <si>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</si>
  <si>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</si>
  <si>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</si>
  <si>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</si>
  <si>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</si>
  <si>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</si>
  <si>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</si>
  <si>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</si>
  <si>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</si>
  <si>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</si>
  <si>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</si>
  <si>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</si>
  <si>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</si>
  <si>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</si>
  <si>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</si>
  <si>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</si>
  <si>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</si>
  <si>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</si>
  <si>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</si>
  <si>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</si>
  <si>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</si>
  <si>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</si>
  <si>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</si>
  <si>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</si>
  <si>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</si>
  <si>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</si>
  <si>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</si>
  <si>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</si>
  <si>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</si>
  <si>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</si>
  <si>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</si>
  <si>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</si>
  <si>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</si>
  <si>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</si>
  <si>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</si>
  <si>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</si>
  <si>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</si>
  <si>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</si>
  <si>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</si>
  <si>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</si>
  <si>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</si>
  <si>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</si>
  <si>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</si>
  <si>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</si>
  <si>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</si>
  <si>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</si>
  <si>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</si>
  <si>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</si>
  <si>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</si>
  <si>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</si>
  <si>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</si>
  <si>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</si>
  <si>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</si>
  <si>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</si>
  <si>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</si>
  <si>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</si>
  <si>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</si>
  <si>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</si>
  <si>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</si>
  <si>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</si>
  <si>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</si>
  <si>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</si>
  <si>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</si>
  <si>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</si>
  <si>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</si>
  <si>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</si>
  <si>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</si>
  <si>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</si>
  <si>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</si>
  <si>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</si>
  <si>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</si>
  <si>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</si>
  <si>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</si>
  <si>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</si>
  <si>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</si>
  <si>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</si>
  <si>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</si>
  <si>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</si>
  <si>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</si>
  <si>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</si>
  <si>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</si>
  <si>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</si>
  <si>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</si>
  <si>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</si>
  <si>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</si>
  <si>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</si>
  <si>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</si>
  <si>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</si>
  <si>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</si>
  <si>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</si>
  <si>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</si>
  <si>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</si>
  <si>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</si>
  <si>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</si>
  <si>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</si>
  <si>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</si>
  <si>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</si>
  <si>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</si>
  <si>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</si>
  <si>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</si>
  <si>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</si>
  <si>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</si>
  <si>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</si>
  <si>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</si>
  <si>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</si>
  <si>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</si>
  <si>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</si>
  <si>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</si>
  <si>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</si>
  <si>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</si>
  <si>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</si>
  <si>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</si>
  <si>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</si>
  <si>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</si>
  <si>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</si>
  <si>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</si>
  <si>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</si>
  <si>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</si>
  <si>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</si>
  <si>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</si>
  <si>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</si>
  <si>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</si>
  <si>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</si>
  <si>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</si>
  <si>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</si>
  <si>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</si>
  <si>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</si>
  <si>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</si>
  <si>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</si>
  <si>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</si>
  <si>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</si>
  <si>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</si>
  <si>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</si>
  <si>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</si>
  <si>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</si>
  <si>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</si>
  <si>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</si>
  <si>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</si>
  <si>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</si>
  <si>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</si>
  <si>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</si>
  <si>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</si>
  <si>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</si>
  <si>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</si>
  <si>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</si>
  <si>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</si>
  <si>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</si>
  <si>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</si>
  <si>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</si>
  <si>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</si>
  <si>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</si>
  <si>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</si>
  <si>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</si>
  <si>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</si>
  <si>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</si>
  <si>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</si>
  <si>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</si>
  <si>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</si>
  <si>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</si>
  <si>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</si>
  <si>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</si>
  <si>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</si>
  <si>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</si>
  <si>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</si>
  <si>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</si>
  <si>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</si>
  <si>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</si>
  <si>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</si>
  <si>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</si>
  <si>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</si>
  <si>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</si>
  <si>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</si>
  <si>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</si>
  <si>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</si>
  <si>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</si>
  <si>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</si>
  <si>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</si>
  <si>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</si>
  <si>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</si>
  <si>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</si>
  <si>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</si>
  <si>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</si>
  <si>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</si>
  <si>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</si>
  <si>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</si>
  <si>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</si>
  <si>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</si>
  <si>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</si>
  <si>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</si>
  <si>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</si>
  <si>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</si>
  <si>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</si>
  <si>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</si>
  <si>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</si>
  <si>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</si>
  <si>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</si>
  <si>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</si>
  <si>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</si>
  <si>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</si>
  <si>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</si>
  <si>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</si>
  <si>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</si>
  <si>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</si>
  <si>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</si>
  <si>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</si>
  <si>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</si>
  <si>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</si>
  <si>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</si>
  <si>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</si>
  <si>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</si>
  <si>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</si>
  <si>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</si>
  <si>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</si>
  <si>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</si>
  <si>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</si>
  <si>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</si>
  <si>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</si>
  <si>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</si>
  <si>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</si>
  <si>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</si>
  <si>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</si>
  <si>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</si>
  <si>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</si>
  <si>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</si>
  <si>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</si>
  <si>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</si>
  <si>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</si>
  <si>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</si>
  <si>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</si>
  <si>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</si>
  <si>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</si>
  <si>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</si>
  <si>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</si>
  <si>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</si>
  <si>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</si>
  <si>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</si>
  <si>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</si>
  <si>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</si>
  <si>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</si>
  <si>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</si>
  <si>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</si>
  <si>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</si>
  <si>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</si>
  <si>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</si>
  <si>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</si>
  <si>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</si>
  <si>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</si>
  <si>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</si>
  <si>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</si>
  <si>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</si>
  <si>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</si>
  <si>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</si>
  <si>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</si>
  <si>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</si>
  <si>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</si>
  <si>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</si>
  <si>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</si>
  <si>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</si>
  <si>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</si>
  <si>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</si>
  <si>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</si>
  <si>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</si>
  <si>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</si>
  <si>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</si>
  <si>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</si>
  <si>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</si>
  <si>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</si>
  <si>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</si>
  <si>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</si>
  <si>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</si>
  <si>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</si>
  <si>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</si>
  <si>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</si>
  <si>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</si>
  <si>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</si>
  <si>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</si>
  <si>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</si>
  <si>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</si>
  <si>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</si>
  <si>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</si>
  <si>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</si>
  <si>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</si>
  <si>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</si>
  <si>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</si>
  <si>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</si>
  <si>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</si>
  <si>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</si>
  <si>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</si>
  <si>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</si>
  <si>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</si>
  <si>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</si>
  <si>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</si>
  <si>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</si>
  <si>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</si>
  <si>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</si>
  <si>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</si>
  <si>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</si>
  <si>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</si>
  <si>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</si>
  <si>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</si>
  <si>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</si>
  <si>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</si>
  <si>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</si>
  <si>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</si>
  <si>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</si>
  <si>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</si>
  <si>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</si>
  <si>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</si>
  <si>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</si>
  <si>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</si>
  <si>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</si>
  <si>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</si>
  <si>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</si>
  <si>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</si>
  <si>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</si>
  <si>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</si>
  <si>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</si>
  <si>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</si>
  <si>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</si>
  <si>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</si>
  <si>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</si>
  <si>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</si>
  <si>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</si>
  <si>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</si>
  <si>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</si>
  <si>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</si>
  <si>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</si>
  <si>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</si>
  <si>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</si>
  <si>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</si>
  <si>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</si>
  <si>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</si>
  <si>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</si>
  <si>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</si>
  <si>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</si>
  <si>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</si>
  <si>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</si>
  <si>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</si>
  <si>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</si>
  <si>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</si>
  <si>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</si>
  <si>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</si>
  <si>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</si>
  <si>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</si>
  <si>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</si>
  <si>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</si>
  <si>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</si>
  <si>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</si>
  <si>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</si>
  <si>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</si>
  <si>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</si>
  <si>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</si>
  <si>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</si>
  <si>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</si>
  <si>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</si>
  <si>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</si>
  <si>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</si>
  <si>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</si>
  <si>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</si>
  <si>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</si>
  <si>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</si>
  <si>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</si>
  <si>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</si>
  <si>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</si>
  <si>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</si>
  <si>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</si>
  <si>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</si>
  <si>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</si>
  <si>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</si>
  <si>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</si>
  <si>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</si>
  <si>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</si>
  <si>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</si>
  <si>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</si>
  <si>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</si>
  <si>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</si>
  <si>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</si>
  <si>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</si>
  <si>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</si>
  <si>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</si>
  <si>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</si>
  <si>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</si>
  <si>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</si>
  <si>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</si>
  <si>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</si>
  <si>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</si>
  <si>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</si>
  <si>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</si>
  <si>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</si>
  <si>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</si>
  <si>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</si>
  <si>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</si>
  <si>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</si>
  <si>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</si>
  <si>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</si>
  <si>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</si>
  <si>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</si>
  <si>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</si>
  <si>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</si>
  <si>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</si>
  <si>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</si>
  <si>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</si>
  <si>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</si>
  <si>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</si>
  <si>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</si>
  <si>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</si>
  <si>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</si>
  <si>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</si>
  <si>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</si>
  <si>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</si>
  <si>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</si>
  <si>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</si>
  <si>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</si>
  <si>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</si>
  <si>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</si>
  <si>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</si>
  <si>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</si>
  <si>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</si>
  <si>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</si>
  <si>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</si>
  <si>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</si>
  <si>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</si>
  <si>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</si>
  <si>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</si>
  <si>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</si>
  <si>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</si>
  <si>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</si>
  <si>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</si>
  <si>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</si>
  <si>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</si>
  <si>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</si>
  <si>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</si>
  <si>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</si>
  <si>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</si>
  <si>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</si>
  <si>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</si>
  <si>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</si>
  <si>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</si>
  <si>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</si>
  <si>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</si>
  <si>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</si>
  <si>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</si>
  <si>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</si>
  <si>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</si>
  <si>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</si>
  <si>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</si>
  <si>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</si>
  <si>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</si>
  <si>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</si>
  <si>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</si>
  <si>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</si>
  <si>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</si>
  <si>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</si>
  <si>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</si>
  <si>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</si>
  <si>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</si>
  <si>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</si>
  <si>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</si>
  <si>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</si>
  <si>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</si>
  <si>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</si>
  <si>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</si>
  <si>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</si>
  <si>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</si>
  <si>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</si>
  <si>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</si>
  <si>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</si>
  <si>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</si>
  <si>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</si>
  <si>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</si>
  <si>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</si>
  <si>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</si>
  <si>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</si>
  <si>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</si>
  <si>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</si>
  <si>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</si>
  <si>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</si>
  <si>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</si>
  <si>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</si>
  <si>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</si>
  <si>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</si>
  <si>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</si>
  <si>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</si>
  <si>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</si>
  <si>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</si>
  <si>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</si>
  <si>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</si>
  <si>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</si>
  <si>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</si>
  <si>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</si>
  <si>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</si>
  <si>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</si>
  <si>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</si>
  <si>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</si>
  <si>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</si>
  <si>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</si>
  <si>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</si>
  <si>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</si>
  <si>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</si>
  <si>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</si>
  <si>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</si>
  <si>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</si>
  <si>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</si>
  <si>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</si>
  <si>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</si>
  <si>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</si>
  <si>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</si>
  <si>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</si>
  <si>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</si>
  <si>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</si>
  <si>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</si>
  <si>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</si>
  <si>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</si>
  <si>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</si>
  <si>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</si>
  <si>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</si>
  <si>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</si>
  <si>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</si>
  <si>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</si>
  <si>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</si>
  <si>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</si>
  <si>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</si>
  <si>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</si>
  <si>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</si>
  <si>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</si>
  <si>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</si>
  <si>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</si>
  <si>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</si>
  <si>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</si>
  <si>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</si>
  <si>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</si>
  <si>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</si>
  <si>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</si>
  <si>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</si>
  <si>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</si>
  <si>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</si>
  <si>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</si>
  <si>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</si>
  <si>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</si>
  <si>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</si>
  <si>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</si>
  <si>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</si>
  <si>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</si>
  <si>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</si>
  <si>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</si>
  <si>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</si>
  <si>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</si>
  <si>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</si>
  <si>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</si>
  <si>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</si>
  <si>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</si>
  <si>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</si>
  <si>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</si>
  <si>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</si>
  <si>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</si>
  <si>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</si>
  <si>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</si>
  <si>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</si>
  <si>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</si>
  <si>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</si>
  <si>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</si>
  <si>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</si>
  <si>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</si>
  <si>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</si>
  <si>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</si>
  <si>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</si>
  <si>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</si>
  <si>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</si>
  <si>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</si>
  <si>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</si>
  <si>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</si>
  <si>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</si>
  <si>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</si>
  <si>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</si>
  <si>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</si>
  <si>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</si>
  <si>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</si>
  <si>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</si>
  <si>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</si>
  <si>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</si>
  <si>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</si>
  <si>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</si>
  <si>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</si>
  <si>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</si>
  <si>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</si>
  <si>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</si>
  <si>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</si>
  <si>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</si>
  <si>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</si>
  <si>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</si>
  <si>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</si>
  <si>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</si>
  <si>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</si>
  <si>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</si>
  <si>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</si>
  <si>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</si>
  <si>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</si>
  <si>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</si>
  <si>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</si>
  <si>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</si>
  <si>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</si>
  <si>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</si>
  <si>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</si>
  <si>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</si>
  <si>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</si>
  <si>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</si>
  <si>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</si>
  <si>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</si>
  <si>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</si>
  <si>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</si>
  <si>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</si>
  <si>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</si>
  <si>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</si>
  <si>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</si>
  <si>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</si>
  <si>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</si>
  <si>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</si>
  <si>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</si>
  <si>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</si>
  <si>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</si>
  <si>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</si>
  <si>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</si>
  <si>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</si>
  <si>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</si>
  <si>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</si>
  <si>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</si>
  <si>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</si>
  <si>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</si>
  <si>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</si>
  <si>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</si>
  <si>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</si>
  <si>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</si>
  <si>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</si>
  <si>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</si>
  <si>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</si>
  <si>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</si>
  <si>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</si>
  <si>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</si>
  <si>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</si>
  <si>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</si>
  <si>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</si>
  <si>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</si>
  <si>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</si>
  <si>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</si>
  <si>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</si>
  <si>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</si>
  <si>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</si>
  <si>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</si>
  <si>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</si>
  <si>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</si>
  <si>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</si>
  <si>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</si>
  <si>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</si>
  <si>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</si>
  <si>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</si>
  <si>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</si>
  <si>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</si>
  <si>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</si>
  <si>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</si>
  <si>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</si>
  <si>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</si>
  <si>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</si>
  <si>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</si>
  <si>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</si>
  <si>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</si>
  <si>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</si>
  <si>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</si>
  <si>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</si>
  <si>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</si>
  <si>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</si>
  <si>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</si>
  <si>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</si>
  <si>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</si>
  <si>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</si>
  <si>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</si>
  <si>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</si>
  <si>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</si>
  <si>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</si>
  <si>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</si>
  <si>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</si>
  <si>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</si>
  <si>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</si>
  <si>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</si>
  <si>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</si>
  <si>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</si>
  <si>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</si>
  <si>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</si>
  <si>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</si>
  <si>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</si>
  <si>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</si>
  <si>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</si>
  <si>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</si>
  <si>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</si>
  <si>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</si>
  <si>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</si>
  <si>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</si>
  <si>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</si>
  <si>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</si>
  <si>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</si>
  <si>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</si>
  <si>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</si>
  <si>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</si>
  <si>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</si>
  <si>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</si>
  <si>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</si>
  <si>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</si>
  <si>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</si>
  <si>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</si>
  <si>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</si>
  <si>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</si>
  <si>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</si>
  <si>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</si>
  <si>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</si>
  <si>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</si>
  <si>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</si>
  <si>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</si>
  <si>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</si>
  <si>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</si>
  <si>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</si>
  <si>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</si>
  <si>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</si>
  <si>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</si>
  <si>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</si>
  <si>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</si>
  <si>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</si>
  <si>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</si>
  <si>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</si>
  <si>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</si>
  <si>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</si>
  <si>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</si>
  <si>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</si>
  <si>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</si>
  <si>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</si>
  <si>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</si>
  <si>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</si>
  <si>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</si>
  <si>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</si>
  <si>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</si>
  <si>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</si>
  <si>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</si>
  <si>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</si>
  <si>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</si>
  <si>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</si>
  <si>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</si>
  <si>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</si>
  <si>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</si>
  <si>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</si>
  <si>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</si>
  <si>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</si>
  <si>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</si>
  <si>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</si>
  <si>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</si>
  <si>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</si>
  <si>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</si>
  <si>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</si>
  <si>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</si>
  <si>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</si>
  <si>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</si>
  <si>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</si>
  <si>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</si>
  <si>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</si>
  <si>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</si>
  <si>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</si>
  <si>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</si>
  <si>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</si>
  <si>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</si>
  <si>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</si>
  <si>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</si>
  <si>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</si>
  <si>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</si>
  <si>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</si>
  <si>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</si>
  <si>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</si>
  <si>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</si>
  <si>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</si>
  <si>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</si>
  <si>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</si>
  <si>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</si>
  <si>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</si>
  <si>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</si>
  <si>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</si>
  <si>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</si>
  <si>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</si>
  <si>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</si>
  <si>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</si>
  <si>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</si>
  <si>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</si>
  <si>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</si>
  <si>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</si>
  <si>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</si>
  <si>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</si>
  <si>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</si>
  <si>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</si>
  <si>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</si>
  <si>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</si>
  <si>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</si>
  <si>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</si>
  <si>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</si>
  <si>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</si>
  <si>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</si>
  <si>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</si>
  <si>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</si>
  <si>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</si>
  <si>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</si>
  <si>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</si>
  <si>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</si>
  <si>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</si>
  <si>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</si>
  <si>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</si>
  <si>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</si>
  <si>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</si>
  <si>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</si>
  <si>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</si>
  <si>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</si>
  <si>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</si>
  <si>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</si>
  <si>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</si>
  <si>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</si>
  <si>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</si>
  <si>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</si>
  <si>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</si>
  <si>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</si>
  <si>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</si>
  <si>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</si>
  <si>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</si>
  <si>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</si>
  <si>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</si>
  <si>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</si>
  <si>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</si>
  <si>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</si>
  <si>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</si>
  <si>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</si>
  <si>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</si>
  <si>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</si>
  <si>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</si>
  <si>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</si>
  <si>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</si>
  <si>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</si>
  <si>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</si>
  <si>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</si>
  <si>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</si>
  <si>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</si>
  <si>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</si>
  <si>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</si>
  <si>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</si>
  <si>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</si>
  <si>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</si>
  <si>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</si>
  <si>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</si>
  <si>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</si>
  <si>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</si>
  <si>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</si>
  <si>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</si>
  <si>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</si>
  <si>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</si>
  <si>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</si>
  <si>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</si>
  <si>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</si>
  <si>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</si>
  <si>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</si>
  <si>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</si>
  <si>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</si>
  <si>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</si>
  <si>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</si>
  <si>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</si>
  <si>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</si>
  <si>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</si>
  <si>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</si>
  <si>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</si>
  <si>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</si>
  <si>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</si>
  <si>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</si>
  <si>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</si>
  <si>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</si>
  <si>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</si>
  <si>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</si>
  <si>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</si>
  <si>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</si>
  <si>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</si>
  <si>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</si>
  <si>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</si>
  <si>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</si>
  <si>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</si>
  <si>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</si>
  <si>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</si>
  <si>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</si>
  <si>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</si>
  <si>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</si>
  <si>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</si>
  <si>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</si>
  <si>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</si>
  <si>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</si>
  <si>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</si>
  <si>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</si>
  <si>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</si>
  <si>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</si>
  <si>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</si>
  <si>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</si>
  <si>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</si>
  <si>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</si>
  <si>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</si>
  <si>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</si>
  <si>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</si>
  <si>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</si>
  <si>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</si>
  <si>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</si>
  <si>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</si>
  <si>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</si>
  <si>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</si>
  <si>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</si>
  <si>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</si>
  <si>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</si>
  <si>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</si>
  <si>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</si>
  <si>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</si>
  <si>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</si>
  <si>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</si>
  <si>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</si>
  <si>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</si>
  <si>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</si>
  <si>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</si>
  <si>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</si>
  <si>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</si>
  <si>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</si>
  <si>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</si>
  <si>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</si>
  <si>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</si>
  <si>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</si>
  <si>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</si>
  <si>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</si>
  <si>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</si>
  <si>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</si>
  <si>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</si>
  <si>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</si>
  <si>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</si>
  <si>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</si>
  <si>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</si>
  <si>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</si>
  <si>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</si>
  <si>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</si>
  <si>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</si>
  <si>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</si>
  <si>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</si>
  <si>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</si>
  <si>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</si>
  <si>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</si>
  <si>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</si>
  <si>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</si>
  <si>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</si>
  <si>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</si>
  <si>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</si>
  <si>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</si>
  <si>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</si>
  <si>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</si>
  <si>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</si>
  <si>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</si>
  <si>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</si>
  <si>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</si>
  <si>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</si>
  <si>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</si>
  <si>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</si>
  <si>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</si>
  <si>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</si>
  <si>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</si>
  <si>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</si>
  <si>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</si>
  <si>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</si>
  <si>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</si>
  <si>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</si>
  <si>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</si>
  <si>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</si>
  <si>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</si>
  <si>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</si>
  <si>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</si>
  <si>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</si>
  <si>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</si>
  <si>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</si>
  <si>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</si>
  <si>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</si>
  <si>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</si>
  <si>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</si>
  <si>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</si>
  <si>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</si>
  <si>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</si>
  <si>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</si>
  <si>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</si>
  <si>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</si>
  <si>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</si>
  <si>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</si>
  <si>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</si>
  <si>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</si>
  <si>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</si>
  <si>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</si>
  <si>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</si>
  <si>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</si>
  <si>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</si>
  <si>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</si>
  <si>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</si>
  <si>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</si>
  <si>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</si>
  <si>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</si>
  <si>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</si>
  <si>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</si>
  <si>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</si>
  <si>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</si>
  <si>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</si>
  <si>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</si>
  <si>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</si>
  <si>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</si>
  <si>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</si>
  <si>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</si>
  <si>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</si>
  <si>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</si>
  <si>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</si>
  <si>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</si>
  <si>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</si>
  <si>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</si>
  <si>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</si>
  <si>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</si>
  <si>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</si>
  <si>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</si>
  <si>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</si>
  <si>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</si>
  <si>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</si>
  <si>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</si>
  <si>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</si>
  <si>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</si>
  <si>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</si>
  <si>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</si>
  <si>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</si>
  <si>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</si>
  <si>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</si>
  <si>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</si>
  <si>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</si>
  <si>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</si>
  <si>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</si>
  <si>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</si>
  <si>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</si>
  <si>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</si>
  <si>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</si>
  <si>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</si>
  <si>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</si>
  <si>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</si>
  <si>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</si>
  <si>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</si>
  <si>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</si>
  <si>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</si>
  <si>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</si>
  <si>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</si>
  <si>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</si>
  <si>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</si>
  <si>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</si>
  <si>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</si>
  <si>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</si>
  <si>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</si>
  <si>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</si>
  <si>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</si>
  <si>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</si>
  <si>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</si>
  <si>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</si>
  <si>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</si>
  <si>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</si>
  <si>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</si>
  <si>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</si>
  <si>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</si>
  <si>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</si>
  <si>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</si>
  <si>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</si>
  <si>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</si>
  <si>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</si>
  <si>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</si>
  <si>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</si>
  <si>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</si>
  <si>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</si>
  <si>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</si>
  <si>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</si>
  <si>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</si>
  <si>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</si>
  <si>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</si>
  <si>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</si>
  <si>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</si>
  <si>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</si>
  <si>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</si>
  <si>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</si>
  <si>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</si>
  <si>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</si>
  <si>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</si>
  <si>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</si>
  <si>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</si>
  <si>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</si>
  <si>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</si>
  <si>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</si>
  <si>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</si>
  <si>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</si>
  <si>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</si>
  <si>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</si>
  <si>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</si>
  <si>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</si>
  <si>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</si>
  <si>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</si>
  <si>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</si>
  <si>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</si>
  <si>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</si>
  <si>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</si>
  <si>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</si>
  <si>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</si>
  <si>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</si>
  <si>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</si>
  <si>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</si>
  <si>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</si>
  <si>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</si>
  <si>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</si>
  <si>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</si>
  <si>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</si>
  <si>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</si>
  <si>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</si>
  <si>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</si>
  <si>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</si>
  <si>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</si>
  <si>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</si>
  <si>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</si>
  <si>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</si>
  <si>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</si>
  <si>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</si>
  <si>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</si>
  <si>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</si>
  <si>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</si>
  <si>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</si>
  <si>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</si>
  <si>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</si>
  <si>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</si>
  <si>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</si>
  <si>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</si>
  <si>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</si>
  <si>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</si>
  <si>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</si>
  <si>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</si>
  <si>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</si>
  <si>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</si>
  <si>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</si>
  <si>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</si>
  <si>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</si>
  <si>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</si>
  <si>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</si>
  <si>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</si>
  <si>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</si>
  <si>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</si>
  <si>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</si>
  <si>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</si>
  <si>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</si>
  <si>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</si>
  <si>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</si>
  <si>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</si>
  <si>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</si>
  <si>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</si>
  <si>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</si>
  <si>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</si>
  <si>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</si>
  <si>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</si>
  <si>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</si>
  <si>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</si>
  <si>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</si>
  <si>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</si>
  <si>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</si>
  <si>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</si>
  <si>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</si>
  <si>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</si>
  <si>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</si>
  <si>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</si>
  <si>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</si>
  <si>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</si>
  <si>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</si>
  <si>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</si>
  <si>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</si>
  <si>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</si>
  <si>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</si>
  <si>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</si>
  <si>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</si>
  <si>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</si>
  <si>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</si>
  <si>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</si>
  <si>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</si>
  <si>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</si>
  <si>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</si>
  <si>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</si>
  <si>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</si>
  <si>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</si>
  <si>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</si>
  <si>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</si>
  <si>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</si>
  <si>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</si>
  <si>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</si>
  <si>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</si>
  <si>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</si>
  <si>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</si>
  <si>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</si>
  <si>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</si>
  <si>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</si>
  <si>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</si>
  <si>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</si>
  <si>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</si>
  <si>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</si>
  <si>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</si>
  <si>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</si>
  <si>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</si>
  <si>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</si>
  <si>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</si>
  <si>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</si>
  <si>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</si>
  <si>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</si>
  <si>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</si>
  <si>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</si>
  <si>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</si>
  <si>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</si>
  <si>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</si>
  <si>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</si>
  <si>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</si>
  <si>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</si>
  <si>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</si>
  <si>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</si>
  <si>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</si>
  <si>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</si>
  <si>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</si>
  <si>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</si>
  <si>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</si>
  <si>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</si>
  <si>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</si>
  <si>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</si>
  <si>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</si>
  <si>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</si>
  <si>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</si>
  <si>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</si>
  <si>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</si>
  <si>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</si>
  <si>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</si>
  <si>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</si>
  <si>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</si>
  <si>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</si>
  <si>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</si>
  <si>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</si>
  <si>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</si>
  <si>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</si>
  <si>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</si>
  <si>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</si>
  <si>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</si>
  <si>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</si>
  <si>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</si>
  <si>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</si>
  <si>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</si>
  <si>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</si>
  <si>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</si>
  <si>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</si>
  <si>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</si>
  <si>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</si>
  <si>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</si>
  <si>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</si>
  <si>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</si>
  <si>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</si>
  <si>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</si>
  <si>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</si>
  <si>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</si>
  <si>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</si>
  <si>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</si>
  <si>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</si>
  <si>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</si>
  <si>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</si>
  <si>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</si>
  <si>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</si>
  <si>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</si>
  <si>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</si>
  <si>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</si>
  <si>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</si>
  <si>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</si>
  <si>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</si>
  <si>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</si>
  <si>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</si>
  <si>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</si>
  <si>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</si>
  <si>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</si>
  <si>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</si>
  <si>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</si>
  <si>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</si>
  <si>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</si>
  <si>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</si>
  <si>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</si>
  <si>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</si>
  <si>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</si>
  <si>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</si>
  <si>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</si>
  <si>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</si>
  <si>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</si>
  <si>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</si>
  <si>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</si>
  <si>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</si>
  <si>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</si>
  <si>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</si>
  <si>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</si>
  <si>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</si>
  <si>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</si>
  <si>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</si>
  <si>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</si>
  <si>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</si>
  <si>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</si>
  <si>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</si>
  <si>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</si>
  <si>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</si>
  <si>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</si>
  <si>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</si>
  <si>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</si>
  <si>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</si>
  <si>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</si>
  <si>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</si>
  <si>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</si>
  <si>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</si>
  <si>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</si>
  <si>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</si>
  <si>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</si>
  <si>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</si>
  <si>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</si>
  <si>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</si>
  <si>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</si>
  <si>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</si>
  <si>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</si>
  <si>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</si>
  <si>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</si>
  <si>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</si>
  <si>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</si>
  <si>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</si>
  <si>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</si>
  <si>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</si>
  <si>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</si>
  <si>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</si>
  <si>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</si>
  <si>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</si>
  <si>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</si>
  <si>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</si>
  <si>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</si>
  <si>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</si>
  <si>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</si>
  <si>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</si>
  <si>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</si>
  <si>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</si>
  <si>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</si>
  <si>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</si>
  <si>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</si>
  <si>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</si>
  <si>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</si>
  <si>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</si>
  <si>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</si>
  <si>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</si>
  <si>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</si>
  <si>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</si>
  <si>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</si>
  <si>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</si>
  <si>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</si>
  <si>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</si>
  <si>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</si>
  <si>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</si>
  <si>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</si>
  <si>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</si>
  <si>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</si>
  <si>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</si>
  <si>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</si>
  <si>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</si>
  <si>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</si>
  <si>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</si>
  <si>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</si>
  <si>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</si>
  <si>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</si>
  <si>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</si>
  <si>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</si>
  <si>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</si>
  <si>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</si>
  <si>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</si>
  <si>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</si>
  <si>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</si>
  <si>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</si>
  <si>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</si>
  <si>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</si>
  <si>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</si>
  <si>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</si>
  <si>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</si>
  <si>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</si>
  <si>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</si>
  <si>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</si>
  <si>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</si>
  <si>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</si>
  <si>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</si>
  <si>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</si>
  <si>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</si>
  <si>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</si>
  <si>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</si>
  <si>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</si>
  <si>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</si>
  <si>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</si>
  <si>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</si>
  <si>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</si>
  <si>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</si>
  <si>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</si>
  <si>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</si>
  <si>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</si>
  <si>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</si>
  <si>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</si>
  <si>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</si>
  <si>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</si>
  <si>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</si>
  <si>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</si>
  <si>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</si>
  <si>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</si>
  <si>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</si>
  <si>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</si>
  <si>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</si>
  <si>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</si>
  <si>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</si>
  <si>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</si>
  <si>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</si>
  <si>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</si>
  <si>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</si>
  <si>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</si>
  <si>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</si>
  <si>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</si>
  <si>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</si>
  <si>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</si>
  <si>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</si>
  <si>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</si>
  <si>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</si>
  <si>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</si>
  <si>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</si>
  <si>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</si>
  <si>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</si>
  <si>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</si>
  <si>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</si>
  <si>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</si>
  <si>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</si>
  <si>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</si>
  <si>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</si>
  <si>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</si>
  <si>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</si>
  <si>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</si>
  <si>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</si>
  <si>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</si>
  <si>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</si>
  <si>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</si>
  <si>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</si>
  <si>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</si>
  <si>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</si>
  <si>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</si>
  <si>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</si>
  <si>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</si>
  <si>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</si>
  <si>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</si>
  <si>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</si>
  <si>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</si>
  <si>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</si>
  <si>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</si>
  <si>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</si>
  <si>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</si>
  <si>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</si>
  <si>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</si>
  <si>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</si>
  <si>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</si>
  <si>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</si>
  <si>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</si>
  <si>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</si>
  <si>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</si>
  <si>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</si>
  <si>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</si>
  <si>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</si>
  <si>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</si>
  <si>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</si>
  <si>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</si>
  <si>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</si>
  <si>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</si>
  <si>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</si>
  <si>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</si>
  <si>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</si>
  <si>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</si>
  <si>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</si>
  <si>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</si>
  <si>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</si>
  <si>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</si>
  <si>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</si>
  <si>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</si>
  <si>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</si>
  <si>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</si>
  <si>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</si>
  <si>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</si>
  <si>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</si>
  <si>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</si>
  <si>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</si>
  <si>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</si>
  <si>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</si>
  <si>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</si>
  <si>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</si>
  <si>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</si>
  <si>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</si>
  <si>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</si>
  <si>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</si>
  <si>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</si>
  <si>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</si>
  <si>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</si>
  <si>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</si>
  <si>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</si>
  <si>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</si>
  <si>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</si>
  <si>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</si>
  <si>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</si>
  <si>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</si>
  <si>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</si>
  <si>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</si>
  <si>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</si>
  <si>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</si>
  <si>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</si>
  <si>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</si>
  <si>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</si>
  <si>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</si>
  <si>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</si>
  <si>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</si>
  <si>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</si>
  <si>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</si>
  <si>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</si>
  <si>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</si>
  <si>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</si>
  <si>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</si>
  <si>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</si>
  <si>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</si>
  <si>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</si>
  <si>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</si>
  <si>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</si>
  <si>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</si>
  <si>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</si>
  <si>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</si>
  <si>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</si>
  <si>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</si>
  <si>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</si>
  <si>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</si>
  <si>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</si>
  <si>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</si>
  <si>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</si>
  <si>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</si>
  <si>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</si>
  <si>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</si>
  <si>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</si>
  <si>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</si>
  <si>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</si>
  <si>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</si>
  <si>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</si>
  <si>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</si>
  <si>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</si>
  <si>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</si>
  <si>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</si>
  <si>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</si>
  <si>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</si>
  <si>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</si>
  <si>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</si>
  <si>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</si>
  <si>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</si>
  <si>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</si>
  <si>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</si>
  <si>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</si>
  <si>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</si>
  <si>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</si>
  <si>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</si>
  <si>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</si>
  <si>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</si>
  <si>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</si>
  <si>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</si>
  <si>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</si>
  <si>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</si>
  <si>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</si>
  <si>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</si>
  <si>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</si>
  <si>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</si>
  <si>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</si>
  <si>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</si>
  <si>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</si>
  <si>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</si>
  <si>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</si>
  <si>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</si>
  <si>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</si>
  <si>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</si>
  <si>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</si>
  <si>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</si>
  <si>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</si>
  <si>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</si>
  <si>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</si>
  <si>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</si>
  <si>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</si>
  <si>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</si>
  <si>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</si>
  <si>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</si>
  <si>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</si>
  <si>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</si>
  <si>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</si>
  <si>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</si>
  <si>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</si>
  <si>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</si>
  <si>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</si>
  <si>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</si>
  <si>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</si>
  <si>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</si>
  <si>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</si>
  <si>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</si>
  <si>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</si>
  <si>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</si>
  <si>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</si>
  <si>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</si>
  <si>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</si>
  <si>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</si>
  <si>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</si>
  <si>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</si>
  <si>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</si>
  <si>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</si>
  <si>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</si>
  <si>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</si>
  <si>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</si>
  <si>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</si>
  <si>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</si>
  <si>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</si>
  <si>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</si>
  <si>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</si>
  <si>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</si>
  <si>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</si>
  <si>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</si>
  <si>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</si>
  <si>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</si>
  <si>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</si>
  <si>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</si>
  <si>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</si>
  <si>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</si>
  <si>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</si>
  <si>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</si>
  <si>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</si>
  <si>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</si>
  <si>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</si>
  <si>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</si>
  <si>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</si>
  <si>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</si>
  <si>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</si>
  <si>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</si>
  <si>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</si>
  <si>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</si>
  <si>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</si>
  <si>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</si>
  <si>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</si>
  <si>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</si>
  <si>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</si>
  <si>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</si>
  <si>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</si>
  <si>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</si>
  <si>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</si>
  <si>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</si>
  <si>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</si>
  <si>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</si>
  <si>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</si>
  <si>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</si>
  <si>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</si>
  <si>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</si>
  <si>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</si>
  <si>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</si>
  <si>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</si>
  <si>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</si>
  <si>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</si>
  <si>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</si>
  <si>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</si>
  <si>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</si>
  <si>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</si>
  <si>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</si>
  <si>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</si>
  <si>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</si>
  <si>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</si>
  <si>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</si>
  <si>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</si>
  <si>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</si>
  <si>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</si>
  <si>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</si>
  <si>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</si>
  <si>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</si>
  <si>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</si>
  <si>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</si>
  <si>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</si>
  <si>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</si>
  <si>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</si>
  <si>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</si>
  <si>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</si>
  <si>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</si>
  <si>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</si>
  <si>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</si>
  <si>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</si>
  <si>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</si>
  <si>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</si>
  <si>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</si>
  <si>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</si>
  <si>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</si>
  <si>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</si>
  <si>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</si>
  <si>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</si>
  <si>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</si>
  <si>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</si>
  <si>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</si>
  <si>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</si>
  <si>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</si>
  <si>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</si>
  <si>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</si>
  <si>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</si>
  <si>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</si>
  <si>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</si>
  <si>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</si>
  <si>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</si>
  <si>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</si>
  <si>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</si>
  <si>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</si>
  <si>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</si>
  <si>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</si>
  <si>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</si>
  <si>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</si>
  <si>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</si>
  <si>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</si>
  <si>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</si>
  <si>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</si>
  <si>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</si>
  <si>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</si>
  <si>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</si>
  <si>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</si>
  <si>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</si>
  <si>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</si>
  <si>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</si>
  <si>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</si>
  <si>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</si>
  <si>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</si>
  <si>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</si>
  <si>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</si>
  <si>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</si>
  <si>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</si>
  <si>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</si>
  <si>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</si>
  <si>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</si>
  <si>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</si>
  <si>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</si>
  <si>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</si>
  <si>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</si>
  <si>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</si>
  <si>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</si>
  <si>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</si>
  <si>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</si>
  <si>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</si>
  <si>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</si>
  <si>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</si>
  <si>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</si>
  <si>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</si>
  <si>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</si>
  <si>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</si>
  <si>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</si>
  <si>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</si>
  <si>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</si>
  <si>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</si>
  <si>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</si>
  <si>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</si>
  <si>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</si>
  <si>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</si>
  <si>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</si>
  <si>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</si>
  <si>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</si>
  <si>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</si>
  <si>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</si>
  <si>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</si>
  <si>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</si>
  <si>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</si>
  <si>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</si>
  <si>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</si>
  <si>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</si>
  <si>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</si>
  <si>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</si>
  <si>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</si>
  <si>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</si>
  <si>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</si>
  <si>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</si>
  <si>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</si>
  <si>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</si>
  <si>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</si>
  <si>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</si>
  <si>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</si>
  <si>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</si>
  <si>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</si>
  <si>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</si>
  <si>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</si>
  <si>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</si>
  <si>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</si>
  <si>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</si>
  <si>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</si>
  <si>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</si>
  <si>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</si>
  <si>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</si>
  <si>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</si>
  <si>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</si>
  <si>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</si>
  <si>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</si>
  <si>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</si>
  <si>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</si>
  <si>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</si>
  <si>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</si>
  <si>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</si>
  <si>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</si>
  <si>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</si>
  <si>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</si>
  <si>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</si>
  <si>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</si>
  <si>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</si>
  <si>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</si>
  <si>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</si>
  <si>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</si>
  <si>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</si>
  <si>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</si>
  <si>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</si>
  <si>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</si>
  <si>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</si>
  <si>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</si>
  <si>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</si>
  <si>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</si>
  <si>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</si>
  <si>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</si>
  <si>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</si>
  <si>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</si>
  <si>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</si>
  <si>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</si>
  <si>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</si>
  <si>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</si>
  <si>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</si>
  <si>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</si>
  <si>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</si>
  <si>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</si>
  <si>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</si>
  <si>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</si>
  <si>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</si>
  <si>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</si>
  <si>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</si>
  <si>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</si>
  <si>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</si>
  <si>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</si>
  <si>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</si>
  <si>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</si>
  <si>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</si>
  <si>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</si>
  <si>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</si>
  <si>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</si>
  <si>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</si>
  <si>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</si>
  <si>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</si>
  <si>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</si>
  <si>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</si>
  <si>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</si>
  <si>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</si>
  <si>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</si>
  <si>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</si>
  <si>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</si>
  <si>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</si>
  <si>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</si>
  <si>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</si>
  <si>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</si>
  <si>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</si>
  <si>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</si>
  <si>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</si>
  <si>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</si>
  <si>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</si>
  <si>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</si>
  <si>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</si>
  <si>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</si>
  <si>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</si>
  <si>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</si>
  <si>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</si>
  <si>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</si>
  <si>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</si>
  <si>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</si>
  <si>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</si>
  <si>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</si>
  <si>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</si>
  <si>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</si>
  <si>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</si>
  <si>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</si>
  <si>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</si>
  <si>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</si>
  <si>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</si>
  <si>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</si>
  <si>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</si>
  <si>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</si>
  <si>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</si>
  <si>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</si>
  <si>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</si>
  <si>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</si>
  <si>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</si>
  <si>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</si>
  <si>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</si>
  <si>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</si>
  <si>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</si>
  <si>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</si>
  <si>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</si>
  <si>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</si>
  <si>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</si>
  <si>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</si>
  <si>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</si>
  <si>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</si>
  <si>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</si>
  <si>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</si>
  <si>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</si>
  <si>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</si>
  <si>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</si>
  <si>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</si>
  <si>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</si>
  <si>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</si>
  <si>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</si>
  <si>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</si>
  <si>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</si>
  <si>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</si>
  <si>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</si>
  <si>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</si>
  <si>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</si>
  <si>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</si>
  <si>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</si>
  <si>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</si>
  <si>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</si>
  <si>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</si>
  <si>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</si>
  <si>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</si>
  <si>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</si>
  <si>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</si>
  <si>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</si>
  <si>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</si>
  <si>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</si>
  <si>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</si>
  <si>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</si>
  <si>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</si>
  <si>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</si>
  <si>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</si>
  <si>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</si>
  <si>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</si>
  <si>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</si>
  <si>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</si>
  <si>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</si>
  <si>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</si>
  <si>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</si>
  <si>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</si>
  <si>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</si>
  <si>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</si>
  <si>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</si>
  <si>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</si>
  <si>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</si>
  <si>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</si>
  <si>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</si>
  <si>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</si>
  <si>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</si>
  <si>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</si>
  <si>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</si>
  <si>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</si>
  <si>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</si>
  <si>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</si>
  <si>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</si>
  <si>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</si>
  <si>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</si>
  <si>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</si>
  <si>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</si>
  <si>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</si>
  <si>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</si>
  <si>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</si>
  <si>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</si>
  <si>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</si>
  <si>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</si>
  <si>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</si>
  <si>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</si>
  <si>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</si>
  <si>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</si>
  <si>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</si>
  <si>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</si>
  <si>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</si>
  <si>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</si>
  <si>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</si>
  <si>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</si>
  <si>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</si>
  <si>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</si>
  <si>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</si>
  <si>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</si>
  <si>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</si>
  <si>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</si>
  <si>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</si>
  <si>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</si>
  <si>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</si>
  <si>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</si>
  <si>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</si>
  <si>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</si>
  <si>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</si>
  <si>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</si>
  <si>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</si>
  <si>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</si>
  <si>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</si>
  <si>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</si>
  <si>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</si>
  <si>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</si>
  <si>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</si>
  <si>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</si>
  <si>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</si>
  <si>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</si>
  <si>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</si>
  <si>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</si>
  <si>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</si>
  <si>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</si>
  <si>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</si>
  <si>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</si>
  <si>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</si>
  <si>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</si>
  <si>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</si>
  <si>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</si>
  <si>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</si>
  <si>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</si>
  <si>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</si>
  <si>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</si>
  <si>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</si>
  <si>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</si>
  <si>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</si>
  <si>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</si>
  <si>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</si>
  <si>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</si>
  <si>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</si>
  <si>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</si>
  <si>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</si>
  <si>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</si>
  <si>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</si>
  <si>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</si>
  <si>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</si>
  <si>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</si>
  <si>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</si>
  <si>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</si>
  <si>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</si>
  <si>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</si>
  <si>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</si>
  <si>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</si>
  <si>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</si>
  <si>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</si>
  <si>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</si>
  <si>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</si>
  <si>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</si>
  <si>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</si>
  <si>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</si>
  <si>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</si>
  <si>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</si>
  <si>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</si>
  <si>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</si>
  <si>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</si>
  <si>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</si>
  <si>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</si>
  <si>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</si>
  <si>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</si>
  <si>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</si>
  <si>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</si>
  <si>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</si>
  <si>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</si>
  <si>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</si>
  <si>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</si>
  <si>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</si>
  <si>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</si>
  <si>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</si>
  <si>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</si>
  <si>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</si>
  <si>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</si>
  <si>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</si>
  <si>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</si>
  <si>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</si>
  <si>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</si>
  <si>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</si>
  <si>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</si>
  <si>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</si>
  <si>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</si>
  <si>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</si>
  <si>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</si>
  <si>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</si>
  <si>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</si>
  <si>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</si>
  <si>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</si>
  <si>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</si>
  <si>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</si>
  <si>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</si>
  <si>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</si>
  <si>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</si>
  <si>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</si>
  <si>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</si>
  <si>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</si>
  <si>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</si>
  <si>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</si>
  <si>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</si>
  <si>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</si>
  <si>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</si>
  <si>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</si>
  <si>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</si>
  <si>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</si>
  <si>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</si>
  <si>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</si>
  <si>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</si>
  <si>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</si>
  <si>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</si>
  <si>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</si>
  <si>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</si>
  <si>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</si>
  <si>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</si>
  <si>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</si>
  <si>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</si>
  <si>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</si>
  <si>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</si>
  <si>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</si>
  <si>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</si>
  <si>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</si>
  <si>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</si>
  <si>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</si>
  <si>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</si>
  <si>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</si>
  <si>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</si>
  <si>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</si>
  <si>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</si>
  <si>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</si>
  <si>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</si>
  <si>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</si>
  <si>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</si>
  <si>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</si>
  <si>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</si>
  <si>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</si>
  <si>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</si>
  <si>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</si>
  <si>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</si>
  <si>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</si>
  <si>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</si>
  <si>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</si>
  <si>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</si>
  <si>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</si>
  <si>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</si>
  <si>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</si>
  <si>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</si>
  <si>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</si>
  <si>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</si>
  <si>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</si>
  <si>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</si>
  <si>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</si>
  <si>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</si>
  <si>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</si>
  <si>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</si>
  <si>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</si>
  <si>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</si>
  <si>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</si>
  <si>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</si>
  <si>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</si>
  <si>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</si>
  <si>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</si>
  <si>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</si>
  <si>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</si>
  <si>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</si>
  <si>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</si>
  <si>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</si>
  <si>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</si>
  <si>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</si>
  <si>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</si>
  <si>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</si>
  <si>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</si>
  <si>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</si>
  <si>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</si>
  <si>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</si>
  <si>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</si>
  <si>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</si>
  <si>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</si>
  <si>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</si>
  <si>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</si>
  <si>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</si>
  <si>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</si>
  <si>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</si>
  <si>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</si>
  <si>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</si>
  <si>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</si>
  <si>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</si>
  <si>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</si>
  <si>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</si>
  <si>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</si>
  <si>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</si>
  <si>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</si>
  <si>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</si>
  <si>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</si>
  <si>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</si>
  <si>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</si>
  <si>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</si>
  <si>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</si>
  <si>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</si>
  <si>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</si>
  <si>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</si>
  <si>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</si>
  <si>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</si>
  <si>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</si>
  <si>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</si>
  <si>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</si>
  <si>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</si>
  <si>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</si>
  <si>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</si>
  <si>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</si>
  <si>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</si>
  <si>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</si>
  <si>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</si>
  <si>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</si>
  <si>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</si>
  <si>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</si>
  <si>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</si>
  <si>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</si>
  <si>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</si>
  <si>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</si>
  <si>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</si>
  <si>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</si>
  <si>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</si>
  <si>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</si>
  <si>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</si>
  <si>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</si>
  <si>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</si>
  <si>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</si>
  <si>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</si>
  <si>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</si>
  <si>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</si>
  <si>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</si>
  <si>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</si>
  <si>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</si>
  <si>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</si>
  <si>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</si>
  <si>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</si>
  <si>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</si>
  <si>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</si>
  <si>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</si>
  <si>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</si>
  <si>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</si>
  <si>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</si>
  <si>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</si>
  <si>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</si>
  <si>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</si>
  <si>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</si>
  <si>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</si>
  <si>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</si>
  <si>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</si>
  <si>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</si>
  <si>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</si>
  <si>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</si>
  <si>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</si>
  <si>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</si>
  <si>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</si>
  <si>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</si>
  <si>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</si>
  <si>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</si>
  <si>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</si>
  <si>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</si>
  <si>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</si>
  <si>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</si>
  <si>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</si>
  <si>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</si>
  <si>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</si>
  <si>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</si>
  <si>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</si>
  <si>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</si>
  <si>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</si>
  <si>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</si>
  <si>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</si>
  <si>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</si>
  <si>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</si>
  <si>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</si>
  <si>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</si>
  <si>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</si>
  <si>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</si>
  <si>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</si>
  <si>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</si>
  <si>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</si>
  <si>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</si>
  <si>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</si>
  <si>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</si>
  <si>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</si>
  <si>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</si>
  <si>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</si>
  <si>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</si>
  <si>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</si>
  <si>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</si>
  <si>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</si>
  <si>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</si>
  <si>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</si>
  <si>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</si>
  <si>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</si>
  <si>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</si>
  <si>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</si>
  <si>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</si>
  <si>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</si>
  <si>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</si>
  <si>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</si>
  <si>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</si>
  <si>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</si>
  <si>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</si>
  <si>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</si>
  <si>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</si>
  <si>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</si>
  <si>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</si>
  <si>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</si>
  <si>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</si>
  <si>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</si>
  <si>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</si>
  <si>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</si>
  <si>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</si>
  <si>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</si>
  <si>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</si>
  <si>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</si>
  <si>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</si>
  <si>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</si>
  <si>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</si>
  <si>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</si>
  <si>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</si>
  <si>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</si>
  <si>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</si>
  <si>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</si>
  <si>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</si>
  <si>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</si>
  <si>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</si>
  <si>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</si>
  <si>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</si>
  <si>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</si>
  <si>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</si>
  <si>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</si>
  <si>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</si>
  <si>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</si>
  <si>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</si>
  <si>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</si>
  <si>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</si>
  <si>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</si>
  <si>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</si>
  <si>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</si>
  <si>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</si>
  <si>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</si>
  <si>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</si>
  <si>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</si>
  <si>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</si>
  <si>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</si>
  <si>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</si>
  <si>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</si>
  <si>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</si>
  <si>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</si>
  <si>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</si>
  <si>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</si>
  <si>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</si>
  <si>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</si>
  <si>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</si>
  <si>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</si>
  <si>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</si>
  <si>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</si>
  <si>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</si>
  <si>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</si>
  <si>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</si>
  <si>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</si>
  <si>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</si>
  <si>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</si>
  <si>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</si>
  <si>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</si>
  <si>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</si>
  <si>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</si>
  <si>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</si>
  <si>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</si>
  <si>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</si>
  <si>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</si>
  <si>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</si>
  <si>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</si>
  <si>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</si>
  <si>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</si>
  <si>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</si>
  <si>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</si>
  <si>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</si>
  <si>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</si>
  <si>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</si>
  <si>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</si>
  <si>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</si>
  <si>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</si>
  <si>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</si>
  <si>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</si>
  <si>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</si>
  <si>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</si>
  <si>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</si>
  <si>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</si>
  <si>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</si>
  <si>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</si>
  <si>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</si>
  <si>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</si>
  <si>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</si>
  <si>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</si>
  <si>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</si>
  <si>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</si>
  <si>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</si>
  <si>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</si>
  <si>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</si>
  <si>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</si>
  <si>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</si>
  <si>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</si>
  <si>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</si>
  <si>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</si>
  <si>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</si>
  <si>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</si>
  <si>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</si>
  <si>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</si>
  <si>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</si>
  <si>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</si>
  <si>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</si>
  <si>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</si>
  <si>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</si>
  <si>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</si>
  <si>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</si>
  <si>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</si>
  <si>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</si>
  <si>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</si>
  <si>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</si>
  <si>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</si>
  <si>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</si>
  <si>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</si>
  <si>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</si>
  <si>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</si>
  <si>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</si>
  <si>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</si>
  <si>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</si>
  <si>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</si>
  <si>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</si>
  <si>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</si>
  <si>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</si>
  <si>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</si>
  <si>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</si>
  <si>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</si>
  <si>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</si>
  <si>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</si>
  <si>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</si>
  <si>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</si>
  <si>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</si>
  <si>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</si>
  <si>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</si>
  <si>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</si>
  <si>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</si>
  <si>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</si>
  <si>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</si>
  <si>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</si>
  <si>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</si>
  <si>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</si>
  <si>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</si>
  <si>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</si>
  <si>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</si>
  <si>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</si>
  <si>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</si>
  <si>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</si>
  <si>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</si>
  <si>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</si>
  <si>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</si>
  <si>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</si>
  <si>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</si>
  <si>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</si>
  <si>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</si>
  <si>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</si>
  <si>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</si>
  <si>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</si>
  <si>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</si>
  <si>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</si>
  <si>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</si>
  <si>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</si>
  <si>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</si>
  <si>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</si>
  <si>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</si>
  <si>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</si>
  <si>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</si>
  <si>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</si>
  <si>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</si>
  <si>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</si>
  <si>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</si>
  <si>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</si>
  <si>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</si>
  <si>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</si>
  <si>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</si>
  <si>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</si>
  <si>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</si>
  <si>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</si>
  <si>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</si>
  <si>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</si>
  <si>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</si>
  <si>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</si>
  <si>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</si>
  <si>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</si>
  <si>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</si>
  <si>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</si>
  <si>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</si>
  <si>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</si>
  <si>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</si>
  <si>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</si>
  <si>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</si>
  <si>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</si>
  <si>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</si>
  <si>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</si>
  <si>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</si>
  <si>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</si>
  <si>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</si>
  <si>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</si>
  <si>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</si>
  <si>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</si>
  <si>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</si>
  <si>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</si>
  <si>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</si>
  <si>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</si>
  <si>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</si>
  <si>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</si>
  <si>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</si>
  <si>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</si>
  <si>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</si>
  <si>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</si>
  <si>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</si>
  <si>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</si>
  <si>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</si>
  <si>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</si>
  <si>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</si>
  <si>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</si>
  <si>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</si>
  <si>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</si>
  <si>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</si>
  <si>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</si>
  <si>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</si>
  <si>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</si>
  <si>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</si>
  <si>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</si>
  <si>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</si>
  <si>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</si>
  <si>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</si>
  <si>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</si>
  <si>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</si>
  <si>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</si>
  <si>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</si>
  <si>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</si>
  <si>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</si>
  <si>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</si>
  <si>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</si>
  <si>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</si>
  <si>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</si>
  <si>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</si>
  <si>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</si>
  <si>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</si>
  <si>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</si>
  <si>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</si>
  <si>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</si>
  <si>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</si>
  <si>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</si>
  <si>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</si>
  <si>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</si>
  <si>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</si>
  <si>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</si>
  <si>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</si>
  <si>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</si>
  <si>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</si>
  <si>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</si>
  <si>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</si>
  <si>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</si>
  <si>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</si>
  <si>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</si>
  <si>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</si>
  <si>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</si>
  <si>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</si>
  <si>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</si>
  <si>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</si>
  <si>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</si>
  <si>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</si>
  <si>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</si>
  <si>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</si>
  <si>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</si>
  <si>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</si>
  <si>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</si>
  <si>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</si>
  <si>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</si>
  <si>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</si>
  <si>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</si>
  <si>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</si>
  <si>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</si>
  <si>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</si>
  <si>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</si>
  <si>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</si>
  <si>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</si>
  <si>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</si>
  <si>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</si>
  <si>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</si>
  <si>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</si>
  <si>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</si>
  <si>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</si>
  <si>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</si>
  <si>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</si>
  <si>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</si>
  <si>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</si>
  <si>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</si>
  <si>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</si>
  <si>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</si>
  <si>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</si>
  <si>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</si>
  <si>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</si>
  <si>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</si>
  <si>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</si>
  <si>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</si>
  <si>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</si>
  <si>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</si>
  <si>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</si>
  <si>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</si>
  <si>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</si>
  <si>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</si>
  <si>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</si>
  <si>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</si>
  <si>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</si>
  <si>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</si>
  <si>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</si>
  <si>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</si>
  <si>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</si>
  <si>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</si>
  <si>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</si>
  <si>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</si>
  <si>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</si>
  <si>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</si>
  <si>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</si>
  <si>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</si>
  <si>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</si>
  <si>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</si>
  <si>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</si>
  <si>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</si>
  <si>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</si>
  <si>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</si>
  <si>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</si>
  <si>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</si>
  <si>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</si>
  <si>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</si>
  <si>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</si>
  <si>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</si>
  <si>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</si>
  <si>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</si>
  <si>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</si>
  <si>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</si>
  <si>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</si>
  <si>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</si>
  <si>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</si>
  <si>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</si>
  <si>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</si>
  <si>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</si>
  <si>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</si>
  <si>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</si>
  <si>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</si>
  <si>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</si>
  <si>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</si>
  <si>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</si>
  <si>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</si>
  <si>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</si>
  <si>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</si>
  <si>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</si>
  <si>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</si>
  <si>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</si>
  <si>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</si>
  <si>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</si>
  <si>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</si>
  <si>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</si>
  <si>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</si>
  <si>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</si>
  <si>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</si>
  <si>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</si>
  <si>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</si>
  <si>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</si>
  <si>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</si>
  <si>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</si>
  <si>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</si>
  <si>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</si>
  <si>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</si>
  <si>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</si>
  <si>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</si>
  <si>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</si>
  <si>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</si>
  <si>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</si>
  <si>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</si>
  <si>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</si>
  <si>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</si>
  <si>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</si>
  <si>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</si>
  <si>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</si>
  <si>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</si>
  <si>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</si>
  <si>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</si>
  <si>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</si>
  <si>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</si>
  <si>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</si>
  <si>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</si>
  <si>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</si>
  <si>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</si>
  <si>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</si>
  <si>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</si>
  <si>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</si>
  <si>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</si>
  <si>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</si>
  <si>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</si>
  <si>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</si>
  <si>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</si>
  <si>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</si>
  <si>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</si>
  <si>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</si>
  <si>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</si>
  <si>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</si>
  <si>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</si>
  <si>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</si>
  <si>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</si>
  <si>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</si>
  <si>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</si>
  <si>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</si>
  <si>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</si>
  <si>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</si>
  <si>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</si>
  <si>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</si>
  <si>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</si>
  <si>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</si>
  <si>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</si>
  <si>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</si>
  <si>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</si>
  <si>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</si>
  <si>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</si>
  <si>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</si>
  <si>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</si>
  <si>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</si>
  <si>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</si>
  <si>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</si>
  <si>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</si>
  <si>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</si>
  <si>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</si>
  <si>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</si>
  <si>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</si>
  <si>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</si>
  <si>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</si>
  <si>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</si>
  <si>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</si>
  <si>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</si>
  <si>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</si>
  <si>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</si>
  <si>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</si>
  <si>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</si>
  <si>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</si>
  <si>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</si>
  <si>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</si>
  <si>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</si>
  <si>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</si>
  <si>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</si>
  <si>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</si>
  <si>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</si>
  <si>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</si>
  <si>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</si>
  <si>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</si>
  <si>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</si>
  <si>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</si>
  <si>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</si>
  <si>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</si>
  <si>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</si>
  <si>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</si>
  <si>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</si>
  <si>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</si>
  <si>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</si>
  <si>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</si>
  <si>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</si>
  <si>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</si>
  <si>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</si>
  <si>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</si>
  <si>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</si>
  <si>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</si>
  <si>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</si>
  <si>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</si>
  <si>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</si>
  <si>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</si>
  <si>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</si>
  <si>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</si>
  <si>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</si>
  <si>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</si>
  <si>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</si>
  <si>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</si>
  <si>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</si>
  <si>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</si>
  <si>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</si>
  <si>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</si>
  <si>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</si>
  <si>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</si>
  <si>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</si>
  <si>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</si>
  <si>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</si>
  <si>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</si>
  <si>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</si>
  <si>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</si>
  <si>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</si>
  <si>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</si>
  <si>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</si>
  <si>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</si>
  <si>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</si>
  <si>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</si>
  <si>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</si>
  <si>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</si>
  <si>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</si>
  <si>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</si>
  <si>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</si>
  <si>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</si>
  <si>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</si>
  <si>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</si>
  <si>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</si>
  <si>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</si>
  <si>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</si>
  <si>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</si>
  <si>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</si>
  <si>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</si>
  <si>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</si>
  <si>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</si>
  <si>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</si>
  <si>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</si>
  <si>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</si>
  <si>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</si>
  <si>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</si>
  <si>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</si>
  <si>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</si>
  <si>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</si>
  <si>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</si>
  <si>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</si>
  <si>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</si>
  <si>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</si>
  <si>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</si>
  <si>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</si>
  <si>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</si>
  <si>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</si>
  <si>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</si>
  <si>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</si>
  <si>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</si>
  <si>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</si>
  <si>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</si>
  <si>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</si>
  <si>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</si>
  <si>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</si>
  <si>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</si>
  <si>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</si>
  <si>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</si>
  <si>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</si>
  <si>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</si>
  <si>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</si>
  <si>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</si>
  <si>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</si>
  <si>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</si>
  <si>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</si>
  <si>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</si>
  <si>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</si>
  <si>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</si>
  <si>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</si>
  <si>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</si>
  <si>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</si>
  <si>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</si>
  <si>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</si>
  <si>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</si>
  <si>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</si>
  <si>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</si>
  <si>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</si>
  <si>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</si>
  <si>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</si>
  <si>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</si>
  <si>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</si>
  <si>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</si>
  <si>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</si>
  <si>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</si>
  <si>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</si>
  <si>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</si>
  <si>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</si>
  <si>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</si>
  <si>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</si>
  <si>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</si>
  <si>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</si>
  <si>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</si>
  <si>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</si>
  <si>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</si>
  <si>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</si>
  <si>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</si>
  <si>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</si>
  <si>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</si>
  <si>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</si>
  <si>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</si>
  <si>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</si>
  <si>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</si>
  <si>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</si>
  <si>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</si>
  <si>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</si>
  <si>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</si>
  <si>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</si>
  <si>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</si>
  <si>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</si>
  <si>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</si>
  <si>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</si>
  <si>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</si>
  <si>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</si>
  <si>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</si>
  <si>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</si>
  <si>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</si>
  <si>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</si>
  <si>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</si>
  <si>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</si>
  <si>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</si>
  <si>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</si>
  <si>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</si>
  <si>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</si>
  <si>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</si>
  <si>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</si>
  <si>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</si>
  <si>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</si>
  <si>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</si>
  <si>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</si>
  <si>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</si>
  <si>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</si>
  <si>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</si>
  <si>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</si>
  <si>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</si>
  <si>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</si>
  <si>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</si>
  <si>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</si>
  <si>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</si>
  <si>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</si>
  <si>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</si>
  <si>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</si>
  <si>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</si>
  <si>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</si>
  <si>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</si>
  <si>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</si>
  <si>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</si>
  <si>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</si>
  <si>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</si>
  <si>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</si>
  <si>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</si>
  <si>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</si>
  <si>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</si>
  <si>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</si>
  <si>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</si>
  <si>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</si>
  <si>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</si>
  <si>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</si>
  <si>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</si>
  <si>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</si>
  <si>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</si>
  <si>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</si>
  <si>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</si>
  <si>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</si>
  <si>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</si>
  <si>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</si>
  <si>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</si>
  <si>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</si>
  <si>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</si>
  <si>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</si>
  <si>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</si>
  <si>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</si>
  <si>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</si>
  <si>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</si>
  <si>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</si>
  <si>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</si>
  <si>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</si>
  <si>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</si>
  <si>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</si>
  <si>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</si>
  <si>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</si>
  <si>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</si>
  <si>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</si>
  <si>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</si>
  <si>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</si>
  <si>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</si>
  <si>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</si>
  <si>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</si>
  <si>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</si>
  <si>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</si>
  <si>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</si>
  <si>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</si>
  <si>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</si>
  <si>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</si>
  <si>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</si>
  <si>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</si>
  <si>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</si>
  <si>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</si>
  <si>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</si>
  <si>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</si>
  <si>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</si>
  <si>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</si>
  <si>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</si>
  <si>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</si>
  <si>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</si>
  <si>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</si>
  <si>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</si>
  <si>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</si>
  <si>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</si>
  <si>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</si>
  <si>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</si>
  <si>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</si>
  <si>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</si>
  <si>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</si>
  <si>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</si>
  <si>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</si>
  <si>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</si>
  <si>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</si>
  <si>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</si>
  <si>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</si>
  <si>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</si>
  <si>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</si>
  <si>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</si>
  <si>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</si>
  <si>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</si>
  <si>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</si>
  <si>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</si>
  <si>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</si>
  <si>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</si>
  <si>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</si>
  <si>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</si>
  <si>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</si>
  <si>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</si>
  <si>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</si>
  <si>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</si>
  <si>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</si>
  <si>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</si>
  <si>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</si>
  <si>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</si>
  <si>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</si>
  <si>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</si>
  <si>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</si>
  <si>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</si>
  <si>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</si>
  <si>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</si>
  <si>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</si>
  <si>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</si>
  <si>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</si>
  <si>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</si>
  <si>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</si>
  <si>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</si>
  <si>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</si>
  <si>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</si>
  <si>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</si>
  <si>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</si>
  <si>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</si>
  <si>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</si>
  <si>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</si>
  <si>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</si>
  <si>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</si>
  <si>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</si>
  <si>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</si>
  <si>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</si>
  <si>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</si>
  <si>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</si>
  <si>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</si>
  <si>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</si>
  <si>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</si>
  <si>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</si>
  <si>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</si>
  <si>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</si>
  <si>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</si>
  <si>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</si>
  <si>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</si>
  <si>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</si>
  <si>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</si>
  <si>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</si>
  <si>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</si>
  <si>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</si>
  <si>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</si>
  <si>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</si>
  <si>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</si>
  <si>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</si>
  <si>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</si>
  <si>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</si>
  <si>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</si>
  <si>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</si>
  <si>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</si>
  <si>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</si>
  <si>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</si>
  <si>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</si>
  <si>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</si>
  <si>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</si>
  <si>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</si>
  <si>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</si>
  <si>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</si>
  <si>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</si>
  <si>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</si>
  <si>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</si>
  <si>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</si>
  <si>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</si>
  <si>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</si>
  <si>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</si>
  <si>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</si>
  <si>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</si>
  <si>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</si>
  <si>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</si>
  <si>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</si>
  <si>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</si>
  <si>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</si>
  <si>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</si>
  <si>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</si>
  <si>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</si>
  <si>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</si>
  <si>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</si>
  <si>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</si>
  <si>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</si>
  <si>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</si>
  <si>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</si>
  <si>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</si>
  <si>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</si>
  <si>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</si>
  <si>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</si>
  <si>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</si>
  <si>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</si>
  <si>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</si>
  <si>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</si>
  <si>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</si>
  <si>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</si>
  <si>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</si>
  <si>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</si>
  <si>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</si>
  <si>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</si>
  <si>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</si>
  <si>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</si>
  <si>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</si>
  <si>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</si>
  <si>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</si>
  <si>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</si>
  <si>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</si>
  <si>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</si>
  <si>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</si>
  <si>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</si>
  <si>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</si>
  <si>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</si>
  <si>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</si>
  <si>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</si>
  <si>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</si>
  <si>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</si>
  <si>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</si>
  <si>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</si>
  <si>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</si>
  <si>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</si>
  <si>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</si>
  <si>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</si>
  <si>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</si>
  <si>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</si>
  <si>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</si>
  <si>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</si>
  <si>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</si>
  <si>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</si>
  <si>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</si>
  <si>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</si>
  <si>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</si>
  <si>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</si>
  <si>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</si>
  <si>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</si>
  <si>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</si>
  <si>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</si>
  <si>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</si>
  <si>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</si>
  <si>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</si>
  <si>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</si>
  <si>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</si>
  <si>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</si>
  <si>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</si>
  <si>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</si>
  <si>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</si>
  <si>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</si>
  <si>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</si>
  <si>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</si>
  <si>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</si>
  <si>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</si>
  <si>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</si>
  <si>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</si>
  <si>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</si>
  <si>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</si>
  <si>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</si>
  <si>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</si>
  <si>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</si>
  <si>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</si>
  <si>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</si>
  <si>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</si>
  <si>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</si>
  <si>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</si>
  <si>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</si>
  <si>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</si>
  <si>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</si>
  <si>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</si>
  <si>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</si>
  <si>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</si>
  <si>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</si>
  <si>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</si>
  <si>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</si>
  <si>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</si>
  <si>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</si>
  <si>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</si>
  <si>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</si>
  <si>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</si>
  <si>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</si>
  <si>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</si>
  <si>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</si>
  <si>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</si>
  <si>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</si>
  <si>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</si>
  <si>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</si>
  <si>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</si>
  <si>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</si>
  <si>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</si>
  <si>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</si>
  <si>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</si>
  <si>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</si>
  <si>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</si>
  <si>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</si>
  <si>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</si>
  <si>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</si>
  <si>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</si>
  <si>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</si>
  <si>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</si>
  <si>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</si>
  <si>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</si>
  <si>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</si>
  <si>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</si>
  <si>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</si>
  <si>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</si>
  <si>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</si>
  <si>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</si>
  <si>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</si>
  <si>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</si>
  <si>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</si>
  <si>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</si>
  <si>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</si>
  <si>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</si>
  <si>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</si>
  <si>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</si>
  <si>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</si>
  <si>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</si>
  <si>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</si>
  <si>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</si>
  <si>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</si>
  <si>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</si>
  <si>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</si>
  <si>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</si>
  <si>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</si>
  <si>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</si>
  <si>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</si>
  <si>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</si>
  <si>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</si>
  <si>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</si>
  <si>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</si>
  <si>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</si>
  <si>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</si>
  <si>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</si>
  <si>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</si>
  <si>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</si>
  <si>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</si>
  <si>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</si>
  <si>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</si>
  <si>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</si>
  <si>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</si>
  <si>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</si>
  <si>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</si>
  <si>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</si>
  <si>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</si>
  <si>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</si>
  <si>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</si>
  <si>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</si>
  <si>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</si>
  <si>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</si>
  <si>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</si>
  <si>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</si>
  <si>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</si>
  <si>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</si>
  <si>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</si>
  <si>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</si>
  <si>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</si>
  <si>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</si>
  <si>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</si>
  <si>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</si>
  <si>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</si>
  <si>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</si>
  <si>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</si>
  <si>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</si>
  <si>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</si>
  <si>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</si>
  <si>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</si>
  <si>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</si>
  <si>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</si>
  <si>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</si>
  <si>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</si>
  <si>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</si>
  <si>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</si>
  <si>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</si>
  <si>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</si>
  <si>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</si>
  <si>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</si>
  <si>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</si>
  <si>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</si>
  <si>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</si>
  <si>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</si>
  <si>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</si>
  <si>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</si>
  <si>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</si>
  <si>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</si>
  <si>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</si>
  <si>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</si>
  <si>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</si>
  <si>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</si>
  <si>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</si>
  <si>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</si>
  <si>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</si>
  <si>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</si>
  <si>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</si>
  <si>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</si>
  <si>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</si>
  <si>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</si>
  <si>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</si>
  <si>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</si>
  <si>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</si>
  <si>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</si>
  <si>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</si>
  <si>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</si>
  <si>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</si>
  <si>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</si>
  <si>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</si>
  <si>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</si>
  <si>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</si>
  <si>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</si>
  <si>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</si>
  <si>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</si>
  <si>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</si>
  <si>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</si>
  <si>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</si>
  <si>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</si>
  <si>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</si>
  <si>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</si>
  <si>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</si>
  <si>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</si>
  <si>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</si>
  <si>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</si>
  <si>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</si>
  <si>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</si>
  <si>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</si>
  <si>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</si>
  <si>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</si>
  <si>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</si>
  <si>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</si>
  <si>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</si>
  <si>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</si>
  <si>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</si>
  <si>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</si>
  <si>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</si>
  <si>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</si>
  <si>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</si>
  <si>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</si>
  <si>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</si>
  <si>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</si>
  <si>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</si>
  <si>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</si>
  <si>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</si>
  <si>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</si>
  <si>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</si>
  <si>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</si>
  <si>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</si>
  <si>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</si>
  <si>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</si>
  <si>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</si>
  <si>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</si>
  <si>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</si>
  <si>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</si>
  <si>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</si>
  <si>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</si>
  <si>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</si>
  <si>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</si>
  <si>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</si>
  <si>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</si>
  <si>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</si>
  <si>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</si>
  <si>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</si>
  <si>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</si>
  <si>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</si>
  <si>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</si>
  <si>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</si>
  <si>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</si>
  <si>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</si>
  <si>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</si>
  <si>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</si>
  <si>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</si>
  <si>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</si>
  <si>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</si>
  <si>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</si>
  <si>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</si>
  <si>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</si>
  <si>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</si>
  <si>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</si>
  <si>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</si>
  <si>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</si>
  <si>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</si>
  <si>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</si>
  <si>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</si>
  <si>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</si>
  <si>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</si>
  <si>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</si>
  <si>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</si>
  <si>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</si>
  <si>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</si>
  <si>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</si>
  <si>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</si>
  <si>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</si>
  <si>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</si>
  <si>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</si>
  <si>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</si>
  <si>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</si>
  <si>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</si>
  <si>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</si>
  <si>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</si>
  <si>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</si>
  <si>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</si>
  <si>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</si>
  <si>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</si>
  <si>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</si>
  <si>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</si>
  <si>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</si>
  <si>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</si>
  <si>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</si>
  <si>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</si>
  <si>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</si>
  <si>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</si>
  <si>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</si>
  <si>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</si>
  <si>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</si>
  <si>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</si>
  <si>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</si>
  <si>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</si>
  <si>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</si>
  <si>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</si>
  <si>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</si>
  <si>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</si>
  <si>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</si>
  <si>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</si>
  <si>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</si>
  <si>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</si>
  <si>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</si>
  <si>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</si>
  <si>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</si>
  <si>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</si>
  <si>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</si>
  <si>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</si>
  <si>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</si>
  <si>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</si>
  <si>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</si>
  <si>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</si>
  <si>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</si>
  <si>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</si>
  <si>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</si>
  <si>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</si>
  <si>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</si>
  <si>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</si>
  <si>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</si>
  <si>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</si>
  <si>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</si>
  <si>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</si>
  <si>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</si>
  <si>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</si>
  <si>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</si>
  <si>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</si>
  <si>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</si>
  <si>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</si>
  <si>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</si>
  <si>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</si>
  <si>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</si>
  <si>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</si>
  <si>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</si>
  <si>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</si>
  <si>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</si>
  <si>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</si>
  <si>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</si>
  <si>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</si>
  <si>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</si>
  <si>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</si>
  <si>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</si>
  <si>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</si>
  <si>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</si>
  <si>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</si>
  <si>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</si>
  <si>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</si>
  <si>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</si>
  <si>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</si>
  <si>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</si>
  <si>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</si>
  <si>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</si>
  <si>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</si>
  <si>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</si>
  <si>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</si>
  <si>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</si>
  <si>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</si>
  <si>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</si>
  <si>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</si>
  <si>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</si>
  <si>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</si>
  <si>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</si>
  <si>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</si>
  <si>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</si>
  <si>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</si>
  <si>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</si>
  <si>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</si>
  <si>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</si>
  <si>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</si>
  <si>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</si>
  <si>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</si>
  <si>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</si>
  <si>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</si>
  <si>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</si>
  <si>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</si>
  <si>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</si>
  <si>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</si>
  <si>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</si>
  <si>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</si>
  <si>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</si>
  <si>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</si>
  <si>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</si>
  <si>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</si>
  <si>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</si>
  <si>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</si>
  <si>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</si>
  <si>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</si>
  <si>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</si>
  <si>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</si>
  <si>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</si>
  <si>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</si>
  <si>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</si>
  <si>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</si>
  <si>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</si>
  <si>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</si>
  <si>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</si>
  <si>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</si>
  <si>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</si>
  <si>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</si>
  <si>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</si>
  <si>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</si>
  <si>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</si>
  <si>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</si>
  <si>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</si>
  <si>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</si>
  <si>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</si>
  <si>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</si>
  <si>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</si>
  <si>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</si>
  <si>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</si>
  <si>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</si>
  <si>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</si>
  <si>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</si>
  <si>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</si>
  <si>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</si>
  <si>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</si>
  <si>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</si>
  <si>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</si>
  <si>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</si>
  <si>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</si>
  <si>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</si>
  <si>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</si>
  <si>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</si>
  <si>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</si>
  <si>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</si>
  <si>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</si>
  <si>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</si>
  <si>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</si>
  <si>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</si>
  <si>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</si>
  <si>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</si>
  <si>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</si>
  <si>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</si>
  <si>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</si>
  <si>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</si>
  <si>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</si>
  <si>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</si>
  <si>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</si>
  <si>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</si>
  <si>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</si>
  <si>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</si>
  <si>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</si>
  <si>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</si>
  <si>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</si>
  <si>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</si>
  <si>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</si>
  <si>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</si>
  <si>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</si>
  <si>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</si>
  <si>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</si>
  <si>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</si>
  <si>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</si>
  <si>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</si>
  <si>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</si>
  <si>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</si>
  <si>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</si>
  <si>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</si>
  <si>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</si>
  <si>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</si>
  <si>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</si>
  <si>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</si>
  <si>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</si>
  <si>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</si>
  <si>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</si>
  <si>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</si>
  <si>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</si>
  <si>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</si>
  <si>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</si>
  <si>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</si>
  <si>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</si>
  <si>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</si>
  <si>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</si>
  <si>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</si>
  <si>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</si>
  <si>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</si>
  <si>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</si>
  <si>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</si>
  <si>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</si>
  <si>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</si>
  <si>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</si>
  <si>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</si>
  <si>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</si>
  <si>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</si>
  <si>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</si>
  <si>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</si>
  <si>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</si>
  <si>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</si>
  <si>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</si>
  <si>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</si>
  <si>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</si>
  <si>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</si>
  <si>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</si>
  <si>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</si>
  <si>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</si>
  <si>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</si>
  <si>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</si>
  <si>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</si>
  <si>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</si>
  <si>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</si>
  <si>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</si>
  <si>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</si>
  <si>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</si>
  <si>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</si>
  <si>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</si>
  <si>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</si>
  <si>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</si>
  <si>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</si>
  <si>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</si>
  <si>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</si>
  <si>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</si>
  <si>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</si>
  <si>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</si>
  <si>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</si>
  <si>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</si>
  <si>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</si>
  <si>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</si>
  <si>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</si>
  <si>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</si>
  <si>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</si>
  <si>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</si>
  <si>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</si>
  <si>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</si>
  <si>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</si>
  <si>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</si>
  <si>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</si>
  <si>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</si>
  <si>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</si>
  <si>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</si>
  <si>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</si>
  <si>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</si>
  <si>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</si>
  <si>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</si>
  <si>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</si>
  <si>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</si>
  <si>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</si>
  <si>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</si>
  <si>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</si>
  <si>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</si>
  <si>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</si>
  <si>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</si>
  <si>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</si>
  <si>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</si>
  <si>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</si>
  <si>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</si>
  <si>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</si>
  <si>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</si>
  <si>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</si>
  <si>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</si>
  <si>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</si>
  <si>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</si>
  <si>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</si>
  <si>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</si>
  <si>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</si>
  <si>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</si>
  <si>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</si>
  <si>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</si>
  <si>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</si>
  <si>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</si>
  <si>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</si>
  <si>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</si>
  <si>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</si>
  <si>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</si>
  <si>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</si>
  <si>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</si>
  <si>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</si>
  <si>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</si>
  <si>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</si>
  <si>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</si>
  <si>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</si>
  <si>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</si>
  <si>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</si>
  <si>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</si>
  <si>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</si>
  <si>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</si>
  <si>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</si>
  <si>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</si>
  <si>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</si>
  <si>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</si>
  <si>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</si>
  <si>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</si>
  <si>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</si>
  <si>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</si>
  <si>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</si>
  <si>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</si>
  <si>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</si>
  <si>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</si>
  <si>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</si>
  <si>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</si>
  <si>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</si>
  <si>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</si>
  <si>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</si>
  <si>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</si>
  <si>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</si>
  <si>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</si>
  <si>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</si>
  <si>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</si>
  <si>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</si>
  <si>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</si>
  <si>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</si>
  <si>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</si>
  <si>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</si>
  <si>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</si>
  <si>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</si>
  <si>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</si>
  <si>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</si>
  <si>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</si>
  <si>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</si>
  <si>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</si>
  <si>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</si>
  <si>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</si>
  <si>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</si>
  <si>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</si>
  <si>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</si>
  <si>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</si>
  <si>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</si>
  <si>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</si>
  <si>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</si>
  <si>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</si>
  <si>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</si>
  <si>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</si>
  <si>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</si>
  <si>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</si>
  <si>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</si>
  <si>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</si>
  <si>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</si>
  <si>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</si>
  <si>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</si>
  <si>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</si>
  <si>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</si>
  <si>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</si>
  <si>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</si>
  <si>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</si>
  <si>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</si>
  <si>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</si>
  <si>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</si>
  <si>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</si>
  <si>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</si>
  <si>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</si>
  <si>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</si>
  <si>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</si>
  <si>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</si>
  <si>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</si>
  <si>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</si>
  <si>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</si>
  <si>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</si>
  <si>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</si>
  <si>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</si>
  <si>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</si>
  <si>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</si>
  <si>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</si>
  <si>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</si>
  <si>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</si>
  <si>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</si>
  <si>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</si>
  <si>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</si>
  <si>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</si>
  <si>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</si>
  <si>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</si>
  <si>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</si>
  <si>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</si>
  <si>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</si>
  <si>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</si>
  <si>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</si>
  <si>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</si>
  <si>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</si>
  <si>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</si>
  <si>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</si>
  <si>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</si>
  <si>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</si>
  <si>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</si>
  <si>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</si>
  <si>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</si>
  <si>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</si>
  <si>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</si>
  <si>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</si>
  <si>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</si>
  <si>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</si>
  <si>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</si>
  <si>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</si>
  <si>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</si>
  <si>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</si>
  <si>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</si>
  <si>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</si>
  <si>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</si>
  <si>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</si>
  <si>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</si>
  <si>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</si>
  <si>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</si>
  <si>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</si>
  <si>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</si>
  <si>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</si>
  <si>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</si>
  <si>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</si>
  <si>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</si>
  <si>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</si>
  <si>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</si>
  <si>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</si>
  <si>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</si>
  <si>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</si>
  <si>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</si>
  <si>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</si>
  <si>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</si>
  <si>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</si>
  <si>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</si>
  <si>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</si>
  <si>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</si>
  <si>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</si>
  <si>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</si>
  <si>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</si>
  <si>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</si>
  <si>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</si>
  <si>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</si>
  <si>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</si>
  <si>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</si>
  <si>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</si>
  <si>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</si>
  <si>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</si>
  <si>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</si>
  <si>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</si>
  <si>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</si>
  <si>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</si>
  <si>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</si>
  <si>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</si>
  <si>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</si>
  <si>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</si>
  <si>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</si>
  <si>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</si>
  <si>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</si>
  <si>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</si>
  <si>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</si>
  <si>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</si>
  <si>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</si>
  <si>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</si>
  <si>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</si>
  <si>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</si>
  <si>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</si>
  <si>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</si>
  <si>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</si>
  <si>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</si>
  <si>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</si>
  <si>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</si>
  <si>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</si>
  <si>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</si>
  <si>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</si>
  <si>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</si>
  <si>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</si>
  <si>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</si>
  <si>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</si>
  <si>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</si>
  <si>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</si>
  <si>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</si>
  <si>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</si>
  <si>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</si>
  <si>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</si>
  <si>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</si>
  <si>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</si>
  <si>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</si>
  <si>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</si>
  <si>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</si>
  <si>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</si>
  <si>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</si>
  <si>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</si>
  <si>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</si>
  <si>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</si>
  <si>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</si>
  <si>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</si>
  <si>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</si>
  <si>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</si>
  <si>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</si>
  <si>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</si>
  <si>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</si>
  <si>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</si>
  <si>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</si>
  <si>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</si>
  <si>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</si>
  <si>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</si>
  <si>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</si>
  <si>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</si>
  <si>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</si>
  <si>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</si>
  <si>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</si>
  <si>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</si>
  <si>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</si>
  <si>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</si>
  <si>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</si>
  <si>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</si>
  <si>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</si>
  <si>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</si>
  <si>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</si>
  <si>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</si>
  <si>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</si>
  <si>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</si>
  <si>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</si>
  <si>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</si>
  <si>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</si>
  <si>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</si>
  <si>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</si>
  <si>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</si>
  <si>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</si>
  <si>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</si>
  <si>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</si>
  <si>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</si>
  <si>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</si>
  <si>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</si>
  <si>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</si>
  <si>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</si>
  <si>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</si>
  <si>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</si>
  <si>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</si>
  <si>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</si>
  <si>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</si>
  <si>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</si>
  <si>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</si>
  <si>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</si>
  <si>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</si>
  <si>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</si>
  <si>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</si>
  <si>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</si>
  <si>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</si>
  <si>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</si>
  <si>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</si>
  <si>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</si>
  <si>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</si>
  <si>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</si>
  <si>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</si>
  <si>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</si>
  <si>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</si>
  <si>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</si>
  <si>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</si>
  <si>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</si>
  <si>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</si>
  <si>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</si>
  <si>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</si>
  <si>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</si>
  <si>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</si>
  <si>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</si>
  <si>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</si>
  <si>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</si>
  <si>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</si>
  <si>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</si>
  <si>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</si>
  <si>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</si>
  <si>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</si>
  <si>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</si>
  <si>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</si>
  <si>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</si>
  <si>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</si>
  <si>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</si>
  <si>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</si>
  <si>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</si>
  <si>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</si>
  <si>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</si>
  <si>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</si>
  <si>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</si>
  <si>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</si>
  <si>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</si>
  <si>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</si>
  <si>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</si>
  <si>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</si>
  <si>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</si>
  <si>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</si>
  <si>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</si>
  <si>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</si>
  <si>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</si>
  <si>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</si>
  <si>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</si>
  <si>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</si>
  <si>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</si>
  <si>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</si>
  <si>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</si>
  <si>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</si>
  <si>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</si>
  <si>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</si>
  <si>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</si>
  <si>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</si>
  <si>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</si>
  <si>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</si>
  <si>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</si>
  <si>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</si>
  <si>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</si>
  <si>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</si>
  <si>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</si>
  <si>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</si>
  <si>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</si>
  <si>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</si>
  <si>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</si>
  <si>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</si>
  <si>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</si>
  <si>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</si>
  <si>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</si>
  <si>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</si>
  <si>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</si>
  <si>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</si>
  <si>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</si>
  <si>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</si>
  <si>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</si>
  <si>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</si>
  <si>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</si>
  <si>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</si>
  <si>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</si>
  <si>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</si>
  <si>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</si>
  <si>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</si>
  <si>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</si>
  <si>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</si>
  <si>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</si>
  <si>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</si>
  <si>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</si>
  <si>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</si>
  <si>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</si>
  <si>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</si>
  <si>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</si>
  <si>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</si>
  <si>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</si>
  <si>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</si>
  <si>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</si>
  <si>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</si>
  <si>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</si>
  <si>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</si>
  <si>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</si>
  <si>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</si>
  <si>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</si>
  <si>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</si>
  <si>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</si>
  <si>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</si>
  <si>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</si>
  <si>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</si>
  <si>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</si>
  <si>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</si>
  <si>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</si>
  <si>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</si>
  <si>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</si>
  <si>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</si>
  <si>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</si>
  <si>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</si>
  <si>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</si>
  <si>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</si>
  <si>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</si>
  <si>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</si>
  <si>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</si>
  <si>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</si>
  <si>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</si>
  <si>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</si>
  <si>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</si>
  <si>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</si>
  <si>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</si>
  <si>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</si>
  <si>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</si>
  <si>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</si>
  <si>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</si>
  <si>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</si>
  <si>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</si>
  <si>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</si>
  <si>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</si>
  <si>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</si>
  <si>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</si>
  <si>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</si>
  <si>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</si>
  <si>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</si>
  <si>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</si>
  <si>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</si>
  <si>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</si>
  <si>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</si>
  <si>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</si>
  <si>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</si>
  <si>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</si>
  <si>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</si>
  <si>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</si>
  <si>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</si>
  <si>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</si>
  <si>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</si>
  <si>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</si>
  <si>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</si>
  <si>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</si>
  <si>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</si>
  <si>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</si>
  <si>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</si>
  <si>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</si>
  <si>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</si>
  <si>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</si>
  <si>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</si>
  <si>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</si>
  <si>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</si>
  <si>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</si>
  <si>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</si>
  <si>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</si>
  <si>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</si>
  <si>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</si>
  <si>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</si>
  <si>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</si>
  <si>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</si>
  <si>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</si>
  <si>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</si>
  <si>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</si>
  <si>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</si>
  <si>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</si>
  <si>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</si>
  <si>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</si>
  <si>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</si>
  <si>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</si>
  <si>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</si>
  <si>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</si>
  <si>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</si>
  <si>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</si>
  <si>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</si>
  <si>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</si>
  <si>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</si>
  <si>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</si>
  <si>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</si>
  <si>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</si>
  <si>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</si>
  <si>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</si>
  <si>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</si>
  <si>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</si>
  <si>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</si>
  <si>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</si>
  <si>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</si>
  <si>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</si>
  <si>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</si>
  <si>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</si>
  <si>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</si>
  <si>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</si>
  <si>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</si>
  <si>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</si>
  <si>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</si>
  <si>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</si>
  <si>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</si>
  <si>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</si>
  <si>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</si>
  <si>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</si>
  <si>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</si>
  <si>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</si>
  <si>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</si>
  <si>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</si>
  <si>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</si>
  <si>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</si>
  <si>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</si>
  <si>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</si>
  <si>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</si>
  <si>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</si>
  <si>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</si>
  <si>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</si>
  <si>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</si>
  <si>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</si>
  <si>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</si>
  <si>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</si>
  <si>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</si>
  <si>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</si>
  <si>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</si>
  <si>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</si>
  <si>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</si>
  <si>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</si>
  <si>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</si>
  <si>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</si>
  <si>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</si>
  <si>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</si>
  <si>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</si>
  <si>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</si>
  <si>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</si>
  <si>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</si>
  <si>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</si>
  <si>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</si>
  <si>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</si>
  <si>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</si>
  <si>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</si>
  <si>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</si>
  <si>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</si>
  <si>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</si>
  <si>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</si>
  <si>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</si>
  <si>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</si>
  <si>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</si>
  <si>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</si>
  <si>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</si>
  <si>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</si>
  <si>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</si>
  <si>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</si>
  <si>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</si>
  <si>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</si>
  <si>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</si>
  <si>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</si>
  <si>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</si>
  <si>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</si>
  <si>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</si>
  <si>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</si>
  <si>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</si>
  <si>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</si>
  <si>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</si>
  <si>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</si>
  <si>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</si>
  <si>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</si>
  <si>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</si>
  <si>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</si>
  <si>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</si>
  <si>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</si>
  <si>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</si>
  <si>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</si>
  <si>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</si>
  <si>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</si>
  <si>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</si>
  <si>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</si>
  <si>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</si>
  <si>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</si>
  <si>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</si>
  <si>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</si>
  <si>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</si>
  <si>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</si>
  <si>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</si>
  <si>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</si>
  <si>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</si>
  <si>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</si>
  <si>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</si>
  <si>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</si>
  <si>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</si>
  <si>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</si>
  <si>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</si>
  <si>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</si>
  <si>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</si>
  <si>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</si>
  <si>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</si>
  <si>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</si>
  <si>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</si>
  <si>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</si>
  <si>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</si>
  <si>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</si>
  <si>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</si>
  <si>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</si>
  <si>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</si>
  <si>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</si>
  <si>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</si>
  <si>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</si>
  <si>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</si>
  <si>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</si>
  <si>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</si>
  <si>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</si>
  <si>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</si>
  <si>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</si>
  <si>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</si>
  <si>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</si>
  <si>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</si>
  <si>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</si>
  <si>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</si>
  <si>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</si>
  <si>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</si>
  <si>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</si>
  <si>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</si>
  <si>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</si>
  <si>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</si>
  <si>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</si>
  <si>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</si>
  <si>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</si>
  <si>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</si>
  <si>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</si>
  <si>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</si>
  <si>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</si>
  <si>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</si>
  <si>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</si>
  <si>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</si>
  <si>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</si>
  <si>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</si>
  <si>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</si>
  <si>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</si>
  <si>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</si>
  <si>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</si>
  <si>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</si>
  <si>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</si>
  <si>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</si>
  <si>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</si>
  <si>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</si>
  <si>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</si>
  <si>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</si>
  <si>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</si>
  <si>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</si>
  <si>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</si>
  <si>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</si>
  <si>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</si>
  <si>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</si>
  <si>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</si>
  <si>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</si>
  <si>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</si>
  <si>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</si>
  <si>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</si>
  <si>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</si>
  <si>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</si>
  <si>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</si>
  <si>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</si>
  <si>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</si>
  <si>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</si>
  <si>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</si>
  <si>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</si>
  <si>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</si>
  <si>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</si>
  <si>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</si>
  <si>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</si>
  <si>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</si>
  <si>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</si>
  <si>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</si>
  <si>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</si>
  <si>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</si>
  <si>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</si>
  <si>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</si>
  <si>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</si>
  <si>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</si>
  <si>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</si>
  <si>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</si>
  <si>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</si>
  <si>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</si>
  <si>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</si>
  <si>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</si>
  <si>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</si>
  <si>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</si>
  <si>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</si>
  <si>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</si>
  <si>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</si>
  <si>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</si>
  <si>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</si>
  <si>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</si>
  <si>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</si>
  <si>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</si>
  <si>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</si>
  <si>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</si>
  <si>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</si>
  <si>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</si>
  <si>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</si>
  <si>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</si>
  <si>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</si>
  <si>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</si>
  <si>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</si>
  <si>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</si>
  <si>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</si>
  <si>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</si>
  <si>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</si>
  <si>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</si>
  <si>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</si>
  <si>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</si>
  <si>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</si>
  <si>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</si>
  <si>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</si>
  <si>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</si>
  <si>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</si>
  <si>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</si>
  <si>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</si>
  <si>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</si>
  <si>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</si>
  <si>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</si>
  <si>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</si>
  <si>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</si>
  <si>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</si>
  <si>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</si>
  <si>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</si>
  <si>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</si>
  <si>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</si>
  <si>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</si>
  <si>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</si>
  <si>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</si>
  <si>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</si>
  <si>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</si>
  <si>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</si>
  <si>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</si>
  <si>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</si>
  <si>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</si>
  <si>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</si>
  <si>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</si>
  <si>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</si>
  <si>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</si>
  <si>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</si>
  <si>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</si>
  <si>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</si>
  <si>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</si>
  <si>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</si>
  <si>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</si>
  <si>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</si>
  <si>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</si>
  <si>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</si>
  <si>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</si>
  <si>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</si>
  <si>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</si>
  <si>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</si>
  <si>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</si>
  <si>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</si>
  <si>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</si>
  <si>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</si>
  <si>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</si>
  <si>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</si>
  <si>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</si>
  <si>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</si>
  <si>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</si>
  <si>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</si>
  <si>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</si>
  <si>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</si>
  <si>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</si>
  <si>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</si>
  <si>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</si>
  <si>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</si>
  <si>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</si>
  <si>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</si>
  <si>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</si>
  <si>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</si>
  <si>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</si>
  <si>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</si>
  <si>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</si>
  <si>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</si>
  <si>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</si>
  <si>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</si>
  <si>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</si>
  <si>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</si>
  <si>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</si>
  <si>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</si>
  <si>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</si>
  <si>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</si>
  <si>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</si>
  <si>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</si>
  <si>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</si>
  <si>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</si>
  <si>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</si>
  <si>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</si>
  <si>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</si>
  <si>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</si>
  <si>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</si>
  <si>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</si>
  <si>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</si>
  <si>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</si>
  <si>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</si>
  <si>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</si>
  <si>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</si>
  <si>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</si>
  <si>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</si>
  <si>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</si>
  <si>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</si>
  <si>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</si>
  <si>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</si>
  <si>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</si>
  <si>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</si>
  <si>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</si>
  <si>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</si>
  <si>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</si>
  <si>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</si>
  <si>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</si>
  <si>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</si>
  <si>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</si>
  <si>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</si>
  <si>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</si>
  <si>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</si>
  <si>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</si>
  <si>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</si>
  <si>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</si>
  <si>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</si>
  <si>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</si>
  <si>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</si>
  <si>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</si>
  <si>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</si>
  <si>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</si>
  <si>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</si>
  <si>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</si>
  <si>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</si>
  <si>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</si>
  <si>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</si>
  <si>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</si>
  <si>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</si>
  <si>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</si>
  <si>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</si>
  <si>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</si>
  <si>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</si>
  <si>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</si>
  <si>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</si>
  <si>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</si>
  <si>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</si>
  <si>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</si>
  <si>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</si>
  <si>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</si>
  <si>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</si>
  <si>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</si>
  <si>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</si>
  <si>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</si>
  <si>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</si>
  <si>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</si>
  <si>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</si>
  <si>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</si>
  <si>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</si>
  <si>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</si>
  <si>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</si>
  <si>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</si>
  <si>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</si>
  <si>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</si>
  <si>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</si>
  <si>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</si>
  <si>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</si>
  <si>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</si>
  <si>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</si>
  <si>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</si>
  <si>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</si>
  <si>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</si>
  <si>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</si>
  <si>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</si>
  <si>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</si>
  <si>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</si>
  <si>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</si>
  <si>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</si>
  <si>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</si>
  <si>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</si>
  <si>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</si>
  <si>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</si>
  <si>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</si>
  <si>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</si>
  <si>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</si>
  <si>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</si>
  <si>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</si>
  <si>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</si>
  <si>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</si>
  <si>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</si>
  <si>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</si>
  <si>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</si>
  <si>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</si>
  <si>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</si>
  <si>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</si>
  <si>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</si>
  <si>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</si>
  <si>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</si>
  <si>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</si>
  <si>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</si>
  <si>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</si>
  <si>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</si>
  <si>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</si>
  <si>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</si>
  <si>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</si>
  <si>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</si>
  <si>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</si>
  <si>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</si>
  <si>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</si>
  <si>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</si>
  <si>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</si>
  <si>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</si>
  <si>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</si>
  <si>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</si>
  <si>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</si>
  <si>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</si>
  <si>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</si>
  <si>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</si>
  <si>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</si>
  <si>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</si>
  <si>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</si>
  <si>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</si>
  <si>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</si>
  <si>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</si>
  <si>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</si>
  <si>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</si>
  <si>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</si>
  <si>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</si>
  <si>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</si>
  <si>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</si>
  <si>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</si>
  <si>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</si>
  <si>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</si>
  <si>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</si>
  <si>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</si>
  <si>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</si>
  <si>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</si>
  <si>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</si>
  <si>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</si>
  <si>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</si>
  <si>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</si>
  <si>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</si>
  <si>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</si>
  <si>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</si>
  <si>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</si>
  <si>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</si>
  <si>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</si>
  <si>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</si>
  <si>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</si>
  <si>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</si>
  <si>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</si>
  <si>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</si>
  <si>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</si>
  <si>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</si>
  <si>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</si>
  <si>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</si>
  <si>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</si>
  <si>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</si>
  <si>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</si>
  <si>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</si>
  <si>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</si>
  <si>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</si>
  <si>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</si>
  <si>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</si>
  <si>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</si>
  <si>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</si>
  <si>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</si>
  <si>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</si>
  <si>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</si>
  <si>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</si>
  <si>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</si>
  <si>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</si>
  <si>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</si>
  <si>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</si>
  <si>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</si>
  <si>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</si>
  <si>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</si>
  <si>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</si>
  <si>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</si>
  <si>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</si>
  <si>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</si>
  <si>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</si>
  <si>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</si>
  <si>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</si>
  <si>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</si>
  <si>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</si>
  <si>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</si>
  <si>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</si>
  <si>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</si>
  <si>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</si>
  <si>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</si>
  <si>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</si>
  <si>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</si>
  <si>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</si>
  <si>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</si>
  <si>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</si>
  <si>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</si>
  <si>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</si>
  <si>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</si>
  <si>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</si>
  <si>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</si>
  <si>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</si>
  <si>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</si>
  <si>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</si>
  <si>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</si>
  <si>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</si>
  <si>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</si>
  <si>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</si>
  <si>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</si>
  <si>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</si>
  <si>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</si>
  <si>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</si>
  <si>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</si>
  <si>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</si>
  <si>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</si>
  <si>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</si>
  <si>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</si>
  <si>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</si>
  <si>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</si>
  <si>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</si>
  <si>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</si>
  <si>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</si>
  <si>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</si>
  <si>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</si>
  <si>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</si>
  <si>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</si>
  <si>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</si>
  <si>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</si>
  <si>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</si>
  <si>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</si>
  <si>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</si>
  <si>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</si>
  <si>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</si>
  <si>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</si>
  <si>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</si>
  <si>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</si>
  <si>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</si>
  <si>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</si>
  <si>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</si>
  <si>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</si>
  <si>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</si>
  <si>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</si>
  <si>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</si>
  <si>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</si>
  <si>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</si>
  <si>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</si>
  <si>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</si>
  <si>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</si>
  <si>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</si>
  <si>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</si>
  <si>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</si>
  <si>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</si>
  <si>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</si>
  <si>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</si>
  <si>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</si>
  <si>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</si>
  <si>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</si>
  <si>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</si>
  <si>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</si>
  <si>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</si>
  <si>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</si>
  <si>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</si>
  <si>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</si>
  <si>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</si>
  <si>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</si>
  <si>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</si>
  <si>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</si>
  <si>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</si>
  <si>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</si>
  <si>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</si>
  <si>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</si>
  <si>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</si>
  <si>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</si>
  <si>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</si>
  <si>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</si>
  <si>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</si>
  <si>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</si>
  <si>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</si>
  <si>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</si>
  <si>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</si>
  <si>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</si>
  <si>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</si>
  <si>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</si>
  <si>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</si>
  <si>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</si>
  <si>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</si>
  <si>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</si>
  <si>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</si>
  <si>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</si>
  <si>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</si>
  <si>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</si>
  <si>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</si>
  <si>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</si>
  <si>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</si>
  <si>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</si>
  <si>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</si>
  <si>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</si>
  <si>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</si>
  <si>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</si>
  <si>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</si>
  <si>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</si>
  <si>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</si>
  <si>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</si>
  <si>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</si>
  <si>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</si>
  <si>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</si>
  <si>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</si>
  <si>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</si>
  <si>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</si>
  <si>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</si>
  <si>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</si>
  <si>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</si>
  <si>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</si>
  <si>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</si>
  <si>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</si>
  <si>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</si>
  <si>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</si>
  <si>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</si>
  <si>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</si>
  <si>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</si>
  <si>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</si>
  <si>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</si>
  <si>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</si>
  <si>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</si>
  <si>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</si>
  <si>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</si>
  <si>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</si>
  <si>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</si>
  <si>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</si>
  <si>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</si>
  <si>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</si>
  <si>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</si>
  <si>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</si>
  <si>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</si>
  <si>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</si>
  <si>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</si>
  <si>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</si>
  <si>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</si>
  <si>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</si>
  <si>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</si>
  <si>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</si>
  <si>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</si>
  <si>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</si>
  <si>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</si>
  <si>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</si>
  <si>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</si>
  <si>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</si>
  <si>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</si>
  <si>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</si>
  <si>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</si>
  <si>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</si>
  <si>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</si>
  <si>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</si>
  <si>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</si>
  <si>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</si>
  <si>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</si>
  <si>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</si>
  <si>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</si>
  <si>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</si>
  <si>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</si>
  <si>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</si>
  <si>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</si>
  <si>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</si>
  <si>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</si>
  <si>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</si>
  <si>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</si>
  <si>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</si>
  <si>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</si>
  <si>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</si>
  <si>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</si>
  <si>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</si>
  <si>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</si>
  <si>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</si>
  <si>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</si>
  <si>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</si>
  <si>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</si>
  <si>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</si>
  <si>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</si>
  <si>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</si>
  <si>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</si>
  <si>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</si>
  <si>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</si>
  <si>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</si>
  <si>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</si>
  <si>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</si>
  <si>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</si>
  <si>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</si>
  <si>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</si>
  <si>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</si>
  <si>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</si>
  <si>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</si>
  <si>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</si>
  <si>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</si>
  <si>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</si>
  <si>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</si>
  <si>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</si>
  <si>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</si>
  <si>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</si>
  <si>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</si>
  <si>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</si>
  <si>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</si>
  <si>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</si>
  <si>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</si>
  <si>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</si>
  <si>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</si>
  <si>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</si>
  <si>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</si>
  <si>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</si>
  <si>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</si>
  <si>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</si>
  <si>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</si>
  <si>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</si>
  <si>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</si>
  <si>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</si>
  <si>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</si>
  <si>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</si>
  <si>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</si>
  <si>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</si>
  <si>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</si>
  <si>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</si>
  <si>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</si>
  <si>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</si>
  <si>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</si>
  <si>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</si>
  <si>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</si>
  <si>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</si>
  <si>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</si>
  <si>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</si>
  <si>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</si>
  <si>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</si>
  <si>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</si>
  <si>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</si>
  <si>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</si>
  <si>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</si>
  <si>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</si>
  <si>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</si>
  <si>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</si>
  <si>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</si>
  <si>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</si>
  <si>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</si>
  <si>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</si>
  <si>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</si>
  <si>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</si>
  <si>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</si>
  <si>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</si>
  <si>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</si>
  <si>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</si>
  <si>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</si>
  <si>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</si>
  <si>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</si>
  <si>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</si>
  <si>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</si>
  <si>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</si>
  <si>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</si>
  <si>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</si>
  <si>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</si>
  <si>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</si>
  <si>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</si>
  <si>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</si>
  <si>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</si>
  <si>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</si>
  <si>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</si>
  <si>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</si>
  <si>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</si>
  <si>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</si>
  <si>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</si>
  <si>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</si>
  <si>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</si>
  <si>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</si>
  <si>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</si>
  <si>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</si>
  <si>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</si>
  <si>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</si>
  <si>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</si>
  <si>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</si>
  <si>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</si>
  <si>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</si>
  <si>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</si>
  <si>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</si>
  <si>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</si>
  <si>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</si>
  <si>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</si>
  <si>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</si>
  <si>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</si>
  <si>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</si>
  <si>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</si>
  <si>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</si>
  <si>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</si>
  <si>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</si>
  <si>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</si>
  <si>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</si>
  <si>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</si>
  <si>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</si>
  <si>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</si>
  <si>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</si>
  <si>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</si>
  <si>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</si>
  <si>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</si>
  <si>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</si>
  <si>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</si>
  <si>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</si>
  <si>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</si>
  <si>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</si>
  <si>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</si>
  <si>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</si>
  <si>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</si>
  <si>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</si>
  <si>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</si>
  <si>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</si>
  <si>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</si>
  <si>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</si>
  <si>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</si>
  <si>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</si>
  <si>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</si>
  <si>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</si>
  <si>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</si>
  <si>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</si>
  <si>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</si>
  <si>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</si>
  <si>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</si>
  <si>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</si>
  <si>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</si>
  <si>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</si>
  <si>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</si>
  <si>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</si>
  <si>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</si>
  <si>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</si>
  <si>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</si>
  <si>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</si>
  <si>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</si>
  <si>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</si>
  <si>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</si>
  <si>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</si>
  <si>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</si>
  <si>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</si>
  <si>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</si>
  <si>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</si>
  <si>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</si>
  <si>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</si>
  <si>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</si>
  <si>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</si>
  <si>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</si>
  <si>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</si>
  <si>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</si>
  <si>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</si>
  <si>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</si>
  <si>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</si>
  <si>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</si>
  <si>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</si>
  <si>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</si>
  <si>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</si>
  <si>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</si>
  <si>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</si>
  <si>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</si>
  <si>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</si>
  <si>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</si>
  <si>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</si>
  <si>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</si>
  <si>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</si>
  <si>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</si>
  <si>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</si>
  <si>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</si>
  <si>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</si>
  <si>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</si>
  <si>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</si>
  <si>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</si>
  <si>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</si>
  <si>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</si>
  <si>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</si>
  <si>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</si>
  <si>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</si>
  <si>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</si>
  <si>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</si>
  <si>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</si>
  <si>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</si>
  <si>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</si>
  <si>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</si>
  <si>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</si>
  <si>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</si>
  <si>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</si>
  <si>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</si>
  <si>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</si>
  <si>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</si>
  <si>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</si>
  <si>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</si>
  <si>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</si>
  <si>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</si>
  <si>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</si>
  <si>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</si>
  <si>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</si>
  <si>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</si>
  <si>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</si>
  <si>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</si>
  <si>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</si>
  <si>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</si>
  <si>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</si>
  <si>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</si>
  <si>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</si>
  <si>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</si>
  <si>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</si>
  <si>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</si>
  <si>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</si>
  <si>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</si>
  <si>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</si>
  <si>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</si>
  <si>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</si>
  <si>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</si>
  <si>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</si>
  <si>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</si>
  <si>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</si>
  <si>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</si>
  <si>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</si>
  <si>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</si>
  <si>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</si>
  <si>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</si>
  <si>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</si>
  <si>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</si>
  <si>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</si>
  <si>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</si>
  <si>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</si>
  <si>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</si>
  <si>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</si>
  <si>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</si>
  <si>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</si>
  <si>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</si>
  <si>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</si>
  <si>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</si>
  <si>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</si>
  <si>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</si>
  <si>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</si>
  <si>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</si>
  <si>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</si>
  <si>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</si>
  <si>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</si>
  <si>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</si>
  <si>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</si>
  <si>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</si>
  <si>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</si>
  <si>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</si>
  <si>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</si>
  <si>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</si>
  <si>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</si>
  <si>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</si>
  <si>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</si>
  <si>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</si>
  <si>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</si>
  <si>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</si>
  <si>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</si>
  <si>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</si>
  <si>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</si>
  <si>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</si>
  <si>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</si>
  <si>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</si>
  <si>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</si>
  <si>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</si>
  <si>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</si>
  <si>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</si>
  <si>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</si>
  <si>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</si>
  <si>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</si>
  <si>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</si>
  <si>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</si>
  <si>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</si>
  <si>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</si>
  <si>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</si>
  <si>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</si>
  <si>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</si>
  <si>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</si>
  <si>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</si>
  <si>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</si>
  <si>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</si>
  <si>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</si>
  <si>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</si>
  <si>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</si>
  <si>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</si>
  <si>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</si>
  <si>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</si>
  <si>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</si>
  <si>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</si>
  <si>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</si>
  <si>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</si>
  <si>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</si>
  <si>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</si>
  <si>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</si>
  <si>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</si>
  <si>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</si>
  <si>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</si>
  <si>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</si>
  <si>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</si>
  <si>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</si>
  <si>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</si>
  <si>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</si>
  <si>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</si>
  <si>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</si>
  <si>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</si>
  <si>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</si>
  <si>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</si>
  <si>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</si>
  <si>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</si>
  <si>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</si>
  <si>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</si>
  <si>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</si>
  <si>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</si>
  <si>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</si>
  <si>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</si>
  <si>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</si>
  <si>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</si>
  <si>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</si>
  <si>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</si>
  <si>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</si>
  <si>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</si>
  <si>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</si>
  <si>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</si>
  <si>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</si>
  <si>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</si>
  <si>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</si>
  <si>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</si>
  <si>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</si>
  <si>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</si>
  <si>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</si>
  <si>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</si>
  <si>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</si>
  <si>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</si>
  <si>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</si>
  <si>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</si>
  <si>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</si>
  <si>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</si>
  <si>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</si>
  <si>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</si>
  <si>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</si>
  <si>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</si>
  <si>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</si>
  <si>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</si>
  <si>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</si>
  <si>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</si>
  <si>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</si>
  <si>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</si>
  <si>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</si>
  <si>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</si>
  <si>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</si>
  <si>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</si>
  <si>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</si>
  <si>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</si>
  <si>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</si>
  <si>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</si>
  <si>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</si>
  <si>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</si>
  <si>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</si>
  <si>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</si>
  <si>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</si>
  <si>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</si>
  <si>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</si>
  <si>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</si>
  <si>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</si>
  <si>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</si>
  <si>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</si>
  <si>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</si>
  <si>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</si>
  <si>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</si>
  <si>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</si>
  <si>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</si>
  <si>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</si>
  <si>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</si>
  <si>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</si>
  <si>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</si>
  <si>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</si>
  <si>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</si>
  <si>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</si>
  <si>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</si>
  <si>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</si>
  <si>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</si>
  <si>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</si>
  <si>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</si>
  <si>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</si>
  <si>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</si>
  <si>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</si>
  <si>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</si>
  <si>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</si>
  <si>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</si>
  <si>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</si>
  <si>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</si>
  <si>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</si>
  <si>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</si>
  <si>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</si>
  <si>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</si>
  <si>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</si>
  <si>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</si>
  <si>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</si>
  <si>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</si>
  <si>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</si>
  <si>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</si>
  <si>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</si>
  <si>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</si>
  <si>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</si>
  <si>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</si>
  <si>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</si>
  <si>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</si>
  <si>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</si>
  <si>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</si>
  <si>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</si>
  <si>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</si>
  <si>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</si>
  <si>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</si>
  <si>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</si>
  <si>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</si>
  <si>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</si>
  <si>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</si>
  <si>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</si>
  <si>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</si>
  <si>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</si>
  <si>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</si>
  <si>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</si>
  <si>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</si>
  <si>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</si>
  <si>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</si>
  <si>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</si>
  <si>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</si>
  <si>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</si>
  <si>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</si>
  <si>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</si>
  <si>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</si>
  <si>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</si>
  <si>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</si>
  <si>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</si>
  <si>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</si>
  <si>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</si>
  <si>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</si>
  <si>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</si>
  <si>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</si>
  <si>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</si>
  <si>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</si>
  <si>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</si>
  <si>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</si>
  <si>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</si>
  <si>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</si>
  <si>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</si>
  <si>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</si>
  <si>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</si>
  <si>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</si>
  <si>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</si>
  <si>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</si>
  <si>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</si>
  <si>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</si>
  <si>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</si>
  <si>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</si>
  <si>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</si>
  <si>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</si>
  <si>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</si>
  <si>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</si>
  <si>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</si>
  <si>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</si>
  <si>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</si>
  <si>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</si>
  <si>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</si>
  <si>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</si>
  <si>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</si>
  <si>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</si>
  <si>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</si>
  <si>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</si>
  <si>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</si>
  <si>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</si>
  <si>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</si>
  <si>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</si>
  <si>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</si>
  <si>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</si>
  <si>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</si>
  <si>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</si>
  <si>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</si>
  <si>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</si>
  <si>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</si>
  <si>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</si>
  <si>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</si>
  <si>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</si>
  <si>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</si>
  <si>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</si>
  <si>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</si>
  <si>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</si>
  <si>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</si>
  <si>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</si>
  <si>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</si>
  <si>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</si>
  <si>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</si>
  <si>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</si>
  <si>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</si>
  <si>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</si>
  <si>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</si>
  <si>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</si>
  <si>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</si>
  <si>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</si>
  <si>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</si>
  <si>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</si>
  <si>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</si>
  <si>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</si>
  <si>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</si>
  <si>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</si>
  <si>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</si>
  <si>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</si>
  <si>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</si>
  <si>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</si>
  <si>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</si>
  <si>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</si>
  <si>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</si>
  <si>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</si>
  <si>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</si>
  <si>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</si>
  <si>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</si>
  <si>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</si>
  <si>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</si>
  <si>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</si>
  <si>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</si>
  <si>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</si>
  <si>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</si>
  <si>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</si>
  <si>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</si>
  <si>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</si>
  <si>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</si>
  <si>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</si>
  <si>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</si>
  <si>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</si>
  <si>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</si>
  <si>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</si>
  <si>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</si>
  <si>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</si>
  <si>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</si>
  <si>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</si>
  <si>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</si>
  <si>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</si>
  <si>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</si>
  <si>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</si>
  <si>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</si>
  <si>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</si>
  <si>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</si>
  <si>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</si>
  <si>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</si>
  <si>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</si>
  <si>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</si>
  <si>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</si>
  <si>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</si>
  <si>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</si>
  <si>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</si>
  <si>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</si>
  <si>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</si>
  <si>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</si>
  <si>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</si>
  <si>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</si>
  <si>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</si>
  <si>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</si>
  <si>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</si>
  <si>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</si>
  <si>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</si>
  <si>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</si>
  <si>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</si>
  <si>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</si>
  <si>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</si>
  <si>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</si>
  <si>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</si>
  <si>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</si>
  <si>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</si>
  <si>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</si>
  <si>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</si>
  <si>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</si>
  <si>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</si>
  <si>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</si>
  <si>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</si>
  <si>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</si>
  <si>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</si>
  <si>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</si>
  <si>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</si>
  <si>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</si>
  <si>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</si>
  <si>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</si>
  <si>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</si>
  <si>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</si>
  <si>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</si>
  <si>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</si>
  <si>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</si>
  <si>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</si>
  <si>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</si>
  <si>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</si>
  <si>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</si>
  <si>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</si>
  <si>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</si>
  <si>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</si>
  <si>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</si>
  <si>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</si>
  <si>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</si>
  <si>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</si>
  <si>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</si>
  <si>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</si>
  <si>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</si>
  <si>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</si>
  <si>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</si>
  <si>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</si>
  <si>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</si>
  <si>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</si>
  <si>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</si>
  <si>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</si>
  <si>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</si>
  <si>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</si>
  <si>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</si>
  <si>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</si>
  <si>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</si>
  <si>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</si>
  <si>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</si>
  <si>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</si>
  <si>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</si>
  <si>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</si>
  <si>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</si>
  <si>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</si>
  <si>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</si>
  <si>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</si>
  <si>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</si>
  <si>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</si>
  <si>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</si>
  <si>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</si>
  <si>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</si>
  <si>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</si>
  <si>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</si>
  <si>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</si>
  <si>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</si>
  <si>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</si>
  <si>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</si>
  <si>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</si>
  <si>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</si>
  <si>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</si>
  <si>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</si>
  <si>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</si>
  <si>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</si>
  <si>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</si>
  <si>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</si>
  <si>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</si>
  <si>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</si>
  <si>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</si>
  <si>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</si>
  <si>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</si>
  <si>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</si>
  <si>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</si>
  <si>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</si>
  <si>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</si>
  <si>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</si>
  <si>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</si>
  <si>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</si>
  <si>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</si>
  <si>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</si>
  <si>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</si>
  <si>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</si>
  <si>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</si>
  <si>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</si>
  <si>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</si>
  <si>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</si>
  <si>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</si>
  <si>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</si>
  <si>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</si>
  <si>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</si>
  <si>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</si>
  <si>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</si>
  <si>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</si>
  <si>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</si>
  <si>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</si>
  <si>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</si>
  <si>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</si>
  <si>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</si>
  <si>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</si>
  <si>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</si>
  <si>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</si>
  <si>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</si>
  <si>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</si>
  <si>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</si>
  <si>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</si>
  <si>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</si>
  <si>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</si>
  <si>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</si>
  <si>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</si>
  <si>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</si>
  <si>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</si>
  <si>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</si>
  <si>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</si>
  <si>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</si>
  <si>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</si>
  <si>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</si>
  <si>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</si>
  <si>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</si>
  <si>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</si>
  <si>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</si>
  <si>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</si>
  <si>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</si>
  <si>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</si>
  <si>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</si>
  <si>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</si>
  <si>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</si>
  <si>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</si>
  <si>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</si>
  <si>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</si>
  <si>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</si>
  <si>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</si>
  <si>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</si>
  <si>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</si>
  <si>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</si>
  <si>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</si>
  <si>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</si>
  <si>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</si>
  <si>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</si>
  <si>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</si>
  <si>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</si>
  <si>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</si>
  <si>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</si>
  <si>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</si>
  <si>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</si>
  <si>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</si>
  <si>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</si>
  <si>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</si>
  <si>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</si>
  <si>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</si>
  <si>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</si>
  <si>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</si>
  <si>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</si>
  <si>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</si>
  <si>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</si>
  <si>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</si>
  <si>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</si>
  <si>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</si>
  <si>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</si>
  <si>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</si>
  <si>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</si>
  <si>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</si>
  <si>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</si>
  <si>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</si>
  <si>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</si>
  <si>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</si>
  <si>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</si>
  <si>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</si>
  <si>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</si>
  <si>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</si>
  <si>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</si>
  <si>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</si>
  <si>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</si>
  <si>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</si>
  <si>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</si>
  <si>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</si>
  <si>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</si>
  <si>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</si>
  <si>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</si>
  <si>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</si>
  <si>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</si>
  <si>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</si>
  <si>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</si>
  <si>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</si>
  <si>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</si>
  <si>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</si>
  <si>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</si>
  <si>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</si>
  <si>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</si>
  <si>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</si>
  <si>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</si>
  <si>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</si>
  <si>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</si>
  <si>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</si>
  <si>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</si>
  <si>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</si>
  <si>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</si>
  <si>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</si>
  <si>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</si>
  <si>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</si>
  <si>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</si>
  <si>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</si>
  <si>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</si>
  <si>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</si>
  <si>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</si>
  <si>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</si>
  <si>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</si>
  <si>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</si>
  <si>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</si>
  <si>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</si>
  <si>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</si>
  <si>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</si>
  <si>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</si>
  <si>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</si>
  <si>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</si>
  <si>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</si>
  <si>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</si>
  <si>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</si>
  <si>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</si>
  <si>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</si>
  <si>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</si>
  <si>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</si>
  <si>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</si>
  <si>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</si>
  <si>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</si>
  <si>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</si>
  <si>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</si>
  <si>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</si>
  <si>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</si>
  <si>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</si>
  <si>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</si>
  <si>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</si>
  <si>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</si>
  <si>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</si>
  <si>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</si>
  <si>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</si>
  <si>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</si>
  <si>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</si>
  <si>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</si>
  <si>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</si>
  <si>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</si>
  <si>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</si>
  <si>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</si>
  <si>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</si>
  <si>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</si>
  <si>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</si>
  <si>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</si>
  <si>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</si>
  <si>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</si>
  <si>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</si>
  <si>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</si>
  <si>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</si>
  <si>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</si>
  <si>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</si>
  <si>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</si>
  <si>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</si>
  <si>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</si>
  <si>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</si>
  <si>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</si>
  <si>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</si>
  <si>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</si>
  <si>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</si>
  <si>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</si>
  <si>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</si>
  <si>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</si>
  <si>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</si>
  <si>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</si>
  <si>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</si>
  <si>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</si>
  <si>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</si>
  <si>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</si>
  <si>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</si>
  <si>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</si>
  <si>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</si>
  <si>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</si>
  <si>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</si>
  <si>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</si>
  <si>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</si>
  <si>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</si>
  <si>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</si>
  <si>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</si>
  <si>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</si>
  <si>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</si>
  <si>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</si>
  <si>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</si>
  <si>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</si>
  <si>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</si>
  <si>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</si>
  <si>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</si>
  <si>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</si>
  <si>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</si>
  <si>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</si>
  <si>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</si>
  <si>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</si>
  <si>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</si>
  <si>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</si>
  <si>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</si>
  <si>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</si>
  <si>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</si>
  <si>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</si>
  <si>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</si>
  <si>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</si>
  <si>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</si>
  <si>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</si>
  <si>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</si>
  <si>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</si>
  <si>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</si>
  <si>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</si>
  <si>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</si>
  <si>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</si>
  <si>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</si>
  <si>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</si>
  <si>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</si>
  <si>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</si>
  <si>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</si>
  <si>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</si>
  <si>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</si>
  <si>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</si>
  <si>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</si>
  <si>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</si>
  <si>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</si>
  <si>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</si>
  <si>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</si>
  <si>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</si>
  <si>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</si>
  <si>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</si>
  <si>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</si>
  <si>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</si>
  <si>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</si>
  <si>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</si>
  <si>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</si>
  <si>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</si>
  <si>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</si>
  <si>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</si>
  <si>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</si>
  <si>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</si>
  <si>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</si>
  <si>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</si>
  <si>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</si>
  <si>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</si>
  <si>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</si>
  <si>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</si>
  <si>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</si>
  <si>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</si>
  <si>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</si>
  <si>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</si>
  <si>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</si>
  <si>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</si>
  <si>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</si>
  <si>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</si>
  <si>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</si>
  <si>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</si>
  <si>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</si>
  <si>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</si>
  <si>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</si>
  <si>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</si>
  <si>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</si>
  <si>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</si>
  <si>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</si>
  <si>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</si>
  <si>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</si>
  <si>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</si>
  <si>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</si>
  <si>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</si>
  <si>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</si>
  <si>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</si>
  <si>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</si>
  <si>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</si>
  <si>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</si>
  <si>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</si>
  <si>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</si>
  <si>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</si>
  <si>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</si>
  <si>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</si>
  <si>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</si>
  <si>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</si>
  <si>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</si>
  <si>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</si>
  <si>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</si>
  <si>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</si>
  <si>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</si>
  <si>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</si>
  <si>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</si>
  <si>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</si>
  <si>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</si>
  <si>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</si>
  <si>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</si>
  <si>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</si>
  <si>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</si>
  <si>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</si>
  <si>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</si>
  <si>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</si>
  <si>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</si>
  <si>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</si>
  <si>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</si>
  <si>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</si>
  <si>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</si>
  <si>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</si>
  <si>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</si>
  <si>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</si>
  <si>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</si>
  <si>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</si>
  <si>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</si>
  <si>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</si>
  <si>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</si>
  <si>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</si>
  <si>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</si>
  <si>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</si>
  <si>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</si>
  <si>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</si>
  <si>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</si>
  <si>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</si>
  <si>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</si>
  <si>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</si>
  <si>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</si>
  <si>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</si>
  <si>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</si>
  <si>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</si>
  <si>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</si>
  <si>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</si>
  <si>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</si>
  <si>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</si>
  <si>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</si>
  <si>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</si>
  <si>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</si>
  <si>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</si>
  <si>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</si>
  <si>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</si>
  <si>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</si>
  <si>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</si>
  <si>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</si>
  <si>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</si>
  <si>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</si>
  <si>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</si>
  <si>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</si>
  <si>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</si>
  <si>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</si>
  <si>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</si>
  <si>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</si>
  <si>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</si>
  <si>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</si>
  <si>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</si>
  <si>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</si>
  <si>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</si>
  <si>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</si>
  <si>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</si>
  <si>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</si>
  <si>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</si>
  <si>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</si>
  <si>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</si>
  <si>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</si>
  <si>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</si>
  <si>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</si>
  <si>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</si>
  <si>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</si>
  <si>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</si>
  <si>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</si>
  <si>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</si>
  <si>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</si>
  <si>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</si>
  <si>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</si>
  <si>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</si>
  <si>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</si>
  <si>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</si>
  <si>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</si>
  <si>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</si>
  <si>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</si>
  <si>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</si>
  <si>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</si>
  <si>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</si>
  <si>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</si>
  <si>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</si>
  <si>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</si>
  <si>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</si>
  <si>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</si>
  <si>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</si>
  <si>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</si>
  <si>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</si>
  <si>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</si>
  <si>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</si>
  <si>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</si>
  <si>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</si>
  <si>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</si>
  <si>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</si>
  <si>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</si>
  <si>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</si>
  <si>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</si>
  <si>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</si>
  <si>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</si>
  <si>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</si>
  <si>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</si>
  <si>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</si>
  <si>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</si>
  <si>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</si>
  <si>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</si>
  <si>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</si>
  <si>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</si>
  <si>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</si>
  <si>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</si>
  <si>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</si>
  <si>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</si>
  <si>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</si>
  <si>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</si>
  <si>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</si>
  <si>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</si>
  <si>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</si>
  <si>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</si>
  <si>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</si>
  <si>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</si>
  <si>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</si>
  <si>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</si>
  <si>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</si>
  <si>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</si>
  <si>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</si>
  <si>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</si>
  <si>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</si>
  <si>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</si>
  <si>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</si>
  <si>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</si>
  <si>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</si>
  <si>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</si>
  <si>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</si>
  <si>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</si>
  <si>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</si>
  <si>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</si>
  <si>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</si>
  <si>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</si>
  <si>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</si>
  <si>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</si>
  <si>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</si>
  <si>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</si>
  <si>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</si>
  <si>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</si>
  <si>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</si>
  <si>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</si>
  <si>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</si>
  <si>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</si>
  <si>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</si>
  <si>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</si>
  <si>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</si>
  <si>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</si>
  <si>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</si>
  <si>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</si>
  <si>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</si>
  <si>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</si>
  <si>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</si>
  <si>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</si>
  <si>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</si>
  <si>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</si>
  <si>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</si>
  <si>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</si>
  <si>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</si>
  <si>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</si>
  <si>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</si>
  <si>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</si>
  <si>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</si>
  <si>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</si>
  <si>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</si>
  <si>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</si>
  <si>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</si>
  <si>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</si>
  <si>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</si>
  <si>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</si>
  <si>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</si>
  <si>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</si>
  <si>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</si>
  <si>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</si>
  <si>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</si>
  <si>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</si>
  <si>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</si>
  <si>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</si>
  <si>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</si>
  <si>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</si>
  <si>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</si>
  <si>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</si>
  <si>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</si>
  <si>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</si>
  <si>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</si>
  <si>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</si>
  <si>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</si>
  <si>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</si>
  <si>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</si>
  <si>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</si>
  <si>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</si>
  <si>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</si>
  <si>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</si>
  <si>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</si>
  <si>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</si>
  <si>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</si>
  <si>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</si>
  <si>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</si>
  <si>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</si>
  <si>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</si>
  <si>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</si>
  <si>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</si>
  <si>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</si>
  <si>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</si>
  <si>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</si>
  <si>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</si>
  <si>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</si>
  <si>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</si>
  <si>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</si>
  <si>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</si>
  <si>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</si>
  <si>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</si>
  <si>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</si>
  <si>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</si>
  <si>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</si>
  <si>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</si>
  <si>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</si>
  <si>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</si>
  <si>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</si>
  <si>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</si>
  <si>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</si>
  <si>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</si>
  <si>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</si>
  <si>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</si>
  <si>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</si>
  <si>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</si>
  <si>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</si>
  <si>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</si>
  <si>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</si>
  <si>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</si>
  <si>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</si>
  <si>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</si>
  <si>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</si>
  <si>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</si>
  <si>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</si>
  <si>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</si>
  <si>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</si>
  <si>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</si>
  <si>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</si>
  <si>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</si>
  <si>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</si>
  <si>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</si>
  <si>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</si>
  <si>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</si>
  <si>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</si>
  <si>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</si>
  <si>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</si>
  <si>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</si>
  <si>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</si>
  <si>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</si>
  <si>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</si>
  <si>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</si>
  <si>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</si>
  <si>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</si>
  <si>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</si>
  <si>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</si>
  <si>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</si>
  <si>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</si>
  <si>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</si>
  <si>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</si>
  <si>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</si>
  <si>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</si>
  <si>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</si>
  <si>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</si>
  <si>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</si>
  <si>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</si>
  <si>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</si>
  <si>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</si>
  <si>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</si>
  <si>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</si>
  <si>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</si>
  <si>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</si>
  <si>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</si>
  <si>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</si>
  <si>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</si>
  <si>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</si>
  <si>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</si>
  <si>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</si>
  <si>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</si>
  <si>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</si>
  <si>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</si>
  <si>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</si>
  <si>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</si>
  <si>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</si>
  <si>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</si>
  <si>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</si>
  <si>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</si>
  <si>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</si>
  <si>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</si>
  <si>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</si>
  <si>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</si>
  <si>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</si>
  <si>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</si>
  <si>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</si>
  <si>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</si>
  <si>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</si>
  <si>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</si>
  <si>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</si>
  <si>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</si>
  <si>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</si>
  <si>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</si>
  <si>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</si>
  <si>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</si>
  <si>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</si>
  <si>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</si>
  <si>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</si>
  <si>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</si>
  <si>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</si>
  <si>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</si>
  <si>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</si>
  <si>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</si>
  <si>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</si>
  <si>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</si>
  <si>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</si>
  <si>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</si>
  <si>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</si>
  <si>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</si>
  <si>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</si>
  <si>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</si>
  <si>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</si>
  <si>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</si>
  <si>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</si>
  <si>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</si>
  <si>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</si>
  <si>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</si>
  <si>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</si>
  <si>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</si>
  <si>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</si>
  <si>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</si>
  <si>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</si>
  <si>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</si>
  <si>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</si>
  <si>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</si>
  <si>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</si>
  <si>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</si>
  <si>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</si>
  <si>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</si>
  <si>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</si>
  <si>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</si>
  <si>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</si>
  <si>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</si>
  <si>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</si>
  <si>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</si>
  <si>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</si>
  <si>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</si>
  <si>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</si>
  <si>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</si>
  <si>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</si>
  <si>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</si>
  <si>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</si>
  <si>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</si>
  <si>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</si>
  <si>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</si>
  <si>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</si>
  <si>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</si>
  <si>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</si>
  <si>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</si>
  <si>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</si>
  <si>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</si>
  <si>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</si>
  <si>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</si>
  <si>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</si>
  <si>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</si>
  <si>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</si>
  <si>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</si>
  <si>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</si>
  <si>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</si>
  <si>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</si>
  <si>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</si>
  <si>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</si>
  <si>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</si>
  <si>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</si>
  <si>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</si>
  <si>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</si>
  <si>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</si>
  <si>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</si>
  <si>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</si>
  <si>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</si>
  <si>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</si>
  <si>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</si>
  <si>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</si>
  <si>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</si>
  <si>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</si>
  <si>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</si>
  <si>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</si>
  <si>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</si>
  <si>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</si>
  <si>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</si>
  <si>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</si>
  <si>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</si>
  <si>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</si>
  <si>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</si>
  <si>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</si>
  <si>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</si>
  <si>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</si>
  <si>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</si>
  <si>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</si>
  <si>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</si>
  <si>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</si>
  <si>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</si>
  <si>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</si>
  <si>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</si>
  <si>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</si>
  <si>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</si>
  <si>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</si>
  <si>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</si>
  <si>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</si>
  <si>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</si>
  <si>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</si>
  <si>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</si>
  <si>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</si>
  <si>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</si>
  <si>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</si>
  <si>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</si>
  <si>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</si>
  <si>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</si>
  <si>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</si>
  <si>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</si>
  <si>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</si>
  <si>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</si>
  <si>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</si>
  <si>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</si>
  <si>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</si>
  <si>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</si>
  <si>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</si>
  <si>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</si>
  <si>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</si>
  <si>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</si>
  <si>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</si>
  <si>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</si>
  <si>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</si>
  <si>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</si>
  <si>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</si>
  <si>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</si>
  <si>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</si>
  <si>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</si>
  <si>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</si>
  <si>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</si>
  <si>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</si>
  <si>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</si>
  <si>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</si>
  <si>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</si>
  <si>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</si>
  <si>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</si>
  <si>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</si>
  <si>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</si>
  <si>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</si>
  <si>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</si>
  <si>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</si>
  <si>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</si>
  <si>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</si>
  <si>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</si>
  <si>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</si>
  <si>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</si>
  <si>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</si>
  <si>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</si>
  <si>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</si>
  <si>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</si>
  <si>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</si>
  <si>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</si>
  <si>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</si>
  <si>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</si>
  <si>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</si>
  <si>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</si>
  <si>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</si>
  <si>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</si>
  <si>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</si>
  <si>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</si>
  <si>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</si>
  <si>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</si>
  <si>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</si>
  <si>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</si>
  <si>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</si>
  <si>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</si>
  <si>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</si>
  <si>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</si>
  <si>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</si>
  <si>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</si>
  <si>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</si>
  <si>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</si>
  <si>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</si>
  <si>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</si>
  <si>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</si>
  <si>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</si>
  <si>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</si>
  <si>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</si>
  <si>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</si>
  <si>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</si>
  <si>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</si>
  <si>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</si>
  <si>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</si>
  <si>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</si>
  <si>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</si>
  <si>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</si>
  <si>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</si>
  <si>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</si>
  <si>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</si>
  <si>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</si>
  <si>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</si>
  <si>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</si>
  <si>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</si>
  <si>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</si>
  <si>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</si>
  <si>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</si>
  <si>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</si>
  <si>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</si>
  <si>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</si>
  <si>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</si>
  <si>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</si>
  <si>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</si>
  <si>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</si>
  <si>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</si>
  <si>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</si>
  <si>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</si>
  <si>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</si>
  <si>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</si>
  <si>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</si>
  <si>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</si>
  <si>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</si>
  <si>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</si>
  <si>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</si>
  <si>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</si>
  <si>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</si>
  <si>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</si>
  <si>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</si>
  <si>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</si>
  <si>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</si>
  <si>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</si>
  <si>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</si>
  <si>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</si>
  <si>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</si>
  <si>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</si>
  <si>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</si>
  <si>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</si>
  <si>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</si>
  <si>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</si>
  <si>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</si>
  <si>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</si>
  <si>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</si>
  <si>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</si>
  <si>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</si>
  <si>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</si>
  <si>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</si>
  <si>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</si>
  <si>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</si>
  <si>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</si>
  <si>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</si>
  <si>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</si>
  <si>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</si>
  <si>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</si>
  <si>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</si>
  <si>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</si>
  <si>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</si>
  <si>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</si>
  <si>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</si>
  <si>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</si>
  <si>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</si>
  <si>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</si>
  <si>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</si>
  <si>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</si>
  <si>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</si>
  <si>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</si>
  <si>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</si>
  <si>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</si>
  <si>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</si>
  <si>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</si>
  <si>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</si>
  <si>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</si>
  <si>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</si>
  <si>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</si>
  <si>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</si>
  <si>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</si>
  <si>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</si>
  <si>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</si>
  <si>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</si>
  <si>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</si>
  <si>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</si>
  <si>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</si>
  <si>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</si>
  <si>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</si>
  <si>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</si>
  <si>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</si>
  <si>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</si>
  <si>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</si>
  <si>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</si>
  <si>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</si>
  <si>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</si>
  <si>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</si>
  <si>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</si>
  <si>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</si>
  <si>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</si>
  <si>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</si>
  <si>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</si>
  <si>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</si>
  <si>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</si>
  <si>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</si>
  <si>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</si>
  <si>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</si>
  <si>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</si>
  <si>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</si>
  <si>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</si>
  <si>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</si>
  <si>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</si>
  <si>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</si>
  <si>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</si>
  <si>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</si>
  <si>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</si>
  <si>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</si>
  <si>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</si>
  <si>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</si>
  <si>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</si>
  <si>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</si>
  <si>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</si>
  <si>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</si>
  <si>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</si>
  <si>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</si>
  <si>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</si>
  <si>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</si>
  <si>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</si>
  <si>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</si>
  <si>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</si>
  <si>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</si>
  <si>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</si>
  <si>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</si>
  <si>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</si>
  <si>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</si>
  <si>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</si>
  <si>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</si>
  <si>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</si>
  <si>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</si>
  <si>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</si>
  <si>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</si>
  <si>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</si>
  <si>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</si>
  <si>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</si>
  <si>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</si>
  <si>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</si>
  <si>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</si>
  <si>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</si>
  <si>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</si>
  <si>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</si>
  <si>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</si>
  <si>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</si>
  <si>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</si>
  <si>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</si>
  <si>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</si>
  <si>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</si>
  <si>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</si>
  <si>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</si>
  <si>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</si>
  <si>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</si>
  <si>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</si>
  <si>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</si>
  <si>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</si>
  <si>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</si>
  <si>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</si>
  <si>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</si>
  <si>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</si>
  <si>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</si>
  <si>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</si>
  <si>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</si>
  <si>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</si>
  <si>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</si>
  <si>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</si>
  <si>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</si>
  <si>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</si>
  <si>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</si>
  <si>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</si>
  <si>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</si>
  <si>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</si>
  <si>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</si>
  <si>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</si>
  <si>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</si>
  <si>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</si>
  <si>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</si>
  <si>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</si>
  <si>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</si>
  <si>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</si>
  <si>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</si>
  <si>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</si>
  <si>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</si>
  <si>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</si>
  <si>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</si>
  <si>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</si>
  <si>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</si>
  <si>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</si>
  <si>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</si>
  <si>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</si>
  <si>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</si>
  <si>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</si>
  <si>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</si>
  <si>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</si>
  <si>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</si>
  <si>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</si>
  <si>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</si>
  <si>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</si>
  <si>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</si>
  <si>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</si>
  <si>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</si>
  <si>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</si>
  <si>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</si>
  <si>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</si>
  <si>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</si>
  <si>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</si>
  <si>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</si>
  <si>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</si>
  <si>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</si>
  <si>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</si>
  <si>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</si>
  <si>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</si>
  <si>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</si>
  <si>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</si>
  <si>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</si>
  <si>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</si>
  <si>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</si>
  <si>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</si>
  <si>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</si>
  <si>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</si>
  <si>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</si>
  <si>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</si>
  <si>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</si>
  <si>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</si>
  <si>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</si>
  <si>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</si>
  <si>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</si>
  <si>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</si>
  <si>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</si>
  <si>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</si>
  <si>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</si>
  <si>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</si>
  <si>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</si>
  <si>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</si>
  <si>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</si>
  <si>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</si>
  <si>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</si>
  <si>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</si>
  <si>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</si>
  <si>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</si>
  <si>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</si>
  <si>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</si>
  <si>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</si>
  <si>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</si>
  <si>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</si>
  <si>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</si>
  <si>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</si>
  <si>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</si>
  <si>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</si>
  <si>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</si>
  <si>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</si>
  <si>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</si>
  <si>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</si>
  <si>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</si>
  <si>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</si>
  <si>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</si>
  <si>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</si>
  <si>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</si>
  <si>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</si>
  <si>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</si>
  <si>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</si>
  <si>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</si>
  <si>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</si>
  <si>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</si>
  <si>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</si>
  <si>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</si>
  <si>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</si>
  <si>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</si>
  <si>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</si>
  <si>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</si>
  <si>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</si>
  <si>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</si>
  <si>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</si>
  <si>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</si>
  <si>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</si>
  <si>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</si>
  <si>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</si>
  <si>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</si>
  <si>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</si>
  <si>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</si>
  <si>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</si>
  <si>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</si>
  <si>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</si>
  <si>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</si>
  <si>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</si>
  <si>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</si>
  <si>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</si>
  <si>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</si>
  <si>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</si>
  <si>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</si>
  <si>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</si>
  <si>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</si>
  <si>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</si>
  <si>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</si>
  <si>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</si>
  <si>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</si>
  <si>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</si>
  <si>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</si>
  <si>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</si>
  <si>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</si>
  <si>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</si>
  <si>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</si>
  <si>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</si>
  <si>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</si>
  <si>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</si>
  <si>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</si>
  <si>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</si>
  <si>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</si>
  <si>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</si>
  <si>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</si>
  <si>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</si>
  <si>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</si>
  <si>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</si>
  <si>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</si>
  <si>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</si>
  <si>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</si>
  <si>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</si>
  <si>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</si>
  <si>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</si>
  <si>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</si>
  <si>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</si>
  <si>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</si>
  <si>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</si>
  <si>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</si>
  <si>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</si>
  <si>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</si>
  <si>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</si>
  <si>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</si>
  <si>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</si>
  <si>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</si>
  <si>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</si>
  <si>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</si>
  <si>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</si>
  <si>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</si>
  <si>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</si>
  <si>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</si>
  <si>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</si>
  <si>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</si>
  <si>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</si>
  <si>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</si>
  <si>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</si>
  <si>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</si>
  <si>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</si>
  <si>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</si>
  <si>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</si>
  <si>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</si>
  <si>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</si>
  <si>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</si>
  <si>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</si>
  <si>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</si>
  <si>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</si>
  <si>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</si>
  <si>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</si>
  <si>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</si>
  <si>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</si>
  <si>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</si>
  <si>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</si>
  <si>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</si>
  <si>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</si>
  <si>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</si>
  <si>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</si>
  <si>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</si>
  <si>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</si>
  <si>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</si>
  <si>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</si>
  <si>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</si>
  <si>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</si>
  <si>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</si>
  <si>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</si>
  <si>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</si>
  <si>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</si>
  <si>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</si>
  <si>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</si>
  <si>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</si>
  <si>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</si>
  <si>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</si>
  <si>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</si>
  <si>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</si>
  <si>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</si>
  <si>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</si>
  <si>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</si>
  <si>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</si>
  <si>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</si>
  <si>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</si>
  <si>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</si>
  <si>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</si>
  <si>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</si>
  <si>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</si>
  <si>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</si>
  <si>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</si>
  <si>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</si>
  <si>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</si>
  <si>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</si>
  <si>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</si>
  <si>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</si>
  <si>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</si>
  <si>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</si>
  <si>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</si>
  <si>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</si>
  <si>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</si>
  <si>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</si>
  <si>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</si>
  <si>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</si>
  <si>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</si>
  <si>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</si>
  <si>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</si>
  <si>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</si>
  <si>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</si>
  <si>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</si>
  <si>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</si>
  <si>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</si>
  <si>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</si>
  <si>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</si>
  <si>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</si>
  <si>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</si>
  <si>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</si>
  <si>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</si>
  <si>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</si>
  <si>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</si>
  <si>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</si>
  <si>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</si>
  <si>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</si>
  <si>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</si>
  <si>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</si>
  <si>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</si>
  <si>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</si>
  <si>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</si>
  <si>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</si>
  <si>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</si>
  <si>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</si>
  <si>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</si>
  <si>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</si>
  <si>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</si>
  <si>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</si>
  <si>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</si>
  <si>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</si>
  <si>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</si>
  <si>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</si>
  <si>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</si>
  <si>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</si>
  <si>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</si>
  <si>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</si>
  <si>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</si>
  <si>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</si>
  <si>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</si>
  <si>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</si>
  <si>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</si>
  <si>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</si>
  <si>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</si>
  <si>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</si>
  <si>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</si>
  <si>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</si>
  <si>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</si>
  <si>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</si>
  <si>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</si>
  <si>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</si>
  <si>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</si>
  <si>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</si>
  <si>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</si>
  <si>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</si>
  <si>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</si>
  <si>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</si>
  <si>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</si>
  <si>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</si>
  <si>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</si>
  <si>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</si>
  <si>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</si>
  <si>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</si>
  <si>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</si>
  <si>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</si>
  <si>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</si>
  <si>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</si>
  <si>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</si>
  <si>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</si>
  <si>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</si>
  <si>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</si>
  <si>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</si>
  <si>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</si>
  <si>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</si>
  <si>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</si>
  <si>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</si>
  <si>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</si>
  <si>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</si>
  <si>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</si>
  <si>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</si>
  <si>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</si>
  <si>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</si>
  <si>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</si>
  <si>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</si>
  <si>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</si>
  <si>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</si>
  <si>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</si>
  <si>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</si>
  <si>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</si>
  <si>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</si>
  <si>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</si>
  <si>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</si>
  <si>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</si>
  <si>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</si>
  <si>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</si>
  <si>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</si>
  <si>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</si>
  <si>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</si>
  <si>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</si>
  <si>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</si>
  <si>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</si>
  <si>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</si>
  <si>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</si>
  <si>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</si>
  <si>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</si>
  <si>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</si>
  <si>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</si>
  <si>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</si>
  <si>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</si>
  <si>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</si>
  <si>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</si>
  <si>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</si>
  <si>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</si>
  <si>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</si>
  <si>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</si>
  <si>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</si>
  <si>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</si>
  <si>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</si>
  <si>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</si>
  <si>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</si>
  <si>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</si>
  <si>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</si>
  <si>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</si>
  <si>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</si>
  <si>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</si>
  <si>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</si>
  <si>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</si>
  <si>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</si>
  <si>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</si>
  <si>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</si>
  <si>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</si>
  <si>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</si>
  <si>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</si>
  <si>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</si>
  <si>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</si>
  <si>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</si>
  <si>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</si>
  <si>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</si>
  <si>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</si>
  <si>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</si>
  <si>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</si>
  <si>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</si>
  <si>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</si>
  <si>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</si>
  <si>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</si>
  <si>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</si>
  <si>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</si>
  <si>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</si>
  <si>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</si>
  <si>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</si>
  <si>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</si>
  <si>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</si>
  <si>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</si>
  <si>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</si>
  <si>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</si>
  <si>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</si>
  <si>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</si>
  <si>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</si>
  <si>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</si>
  <si>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</si>
  <si>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</si>
  <si>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</si>
  <si>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</si>
  <si>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</si>
  <si>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</si>
  <si>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</si>
  <si>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</si>
  <si>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</si>
  <si>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</si>
  <si>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</si>
  <si>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</si>
  <si>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</si>
  <si>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</si>
  <si>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</si>
  <si>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</si>
  <si>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</si>
  <si>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</si>
  <si>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</si>
  <si>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</si>
  <si>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</si>
  <si>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</si>
  <si>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</si>
  <si>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</si>
  <si>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</si>
  <si>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</si>
  <si>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</si>
  <si>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</si>
  <si>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</si>
  <si>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</si>
  <si>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</si>
  <si>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</si>
  <si>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</si>
  <si>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</si>
  <si>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</si>
  <si>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</si>
  <si>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</si>
  <si>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</si>
  <si>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</si>
  <si>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</si>
  <si>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</si>
  <si>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</si>
  <si>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</si>
  <si>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</si>
  <si>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</si>
  <si>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</si>
  <si>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</si>
  <si>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</si>
  <si>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</si>
  <si>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</si>
  <si>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</si>
  <si>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</si>
  <si>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</si>
  <si>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</si>
  <si>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</si>
  <si>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</si>
  <si>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</si>
  <si>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</si>
  <si>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</si>
  <si>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</si>
  <si>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</si>
  <si>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</si>
  <si>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</si>
  <si>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</si>
  <si>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</si>
  <si>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</si>
  <si>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</si>
  <si>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</si>
  <si>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</si>
  <si>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</si>
  <si>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</si>
  <si>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</si>
  <si>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</si>
  <si>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</si>
  <si>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</si>
  <si>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</si>
  <si>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</si>
  <si>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</si>
  <si>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</si>
  <si>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</si>
  <si>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</si>
  <si>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</si>
  <si>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</si>
  <si>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</si>
  <si>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</si>
  <si>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</si>
  <si>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</si>
  <si>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</si>
  <si>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</si>
  <si>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</si>
  <si>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</si>
  <si>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</si>
  <si>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</si>
  <si>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</si>
  <si>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</si>
  <si>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</si>
  <si>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</si>
  <si>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</si>
  <si>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</si>
  <si>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</si>
  <si>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</si>
  <si>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</si>
  <si>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</si>
  <si>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</si>
  <si>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</si>
  <si>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</si>
  <si>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</si>
  <si>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</si>
  <si>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</si>
  <si>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</si>
  <si>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</si>
  <si>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</si>
  <si>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</si>
  <si>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</si>
  <si>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</si>
  <si>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</si>
  <si>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</si>
  <si>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</si>
  <si>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</si>
  <si>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</si>
  <si>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</si>
  <si>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</si>
  <si>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</si>
  <si>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</si>
  <si>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</si>
  <si>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</si>
  <si>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</si>
  <si>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</si>
  <si>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</si>
  <si>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</si>
  <si>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</si>
  <si>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</si>
  <si>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</si>
  <si>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</si>
  <si>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</si>
  <si>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</si>
  <si>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</si>
  <si>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</si>
  <si>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</si>
  <si>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</si>
  <si>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</si>
  <si>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</si>
  <si>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</si>
  <si>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</si>
  <si>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</si>
  <si>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</si>
  <si>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</si>
  <si>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</si>
  <si>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</si>
  <si>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</si>
  <si>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</si>
  <si>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</si>
  <si>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</si>
  <si>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</si>
  <si>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</si>
  <si>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</si>
  <si>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</si>
  <si>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</si>
  <si>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</si>
  <si>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</si>
  <si>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</si>
  <si>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</si>
  <si>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</si>
  <si>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</si>
  <si>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</si>
  <si>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</si>
  <si>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</si>
  <si>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</si>
  <si>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</si>
  <si>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</si>
  <si>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</si>
  <si>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</si>
  <si>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</si>
  <si>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</si>
  <si>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</si>
  <si>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</si>
  <si>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</si>
  <si>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</si>
  <si>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</si>
  <si>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</si>
  <si>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</si>
  <si>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</si>
  <si>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</si>
  <si>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</si>
  <si>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</si>
  <si>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</si>
  <si>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</si>
  <si>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</si>
  <si>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</si>
  <si>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</si>
  <si>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</si>
  <si>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</si>
  <si>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</si>
  <si>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</si>
  <si>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</si>
  <si>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</si>
  <si>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</si>
  <si>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</si>
  <si>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</si>
  <si>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</si>
  <si>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</si>
  <si>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</si>
  <si>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</si>
  <si>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</si>
  <si>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</si>
  <si>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</si>
  <si>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</si>
  <si>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</si>
  <si>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</si>
  <si>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</si>
  <si>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</si>
  <si>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</si>
  <si>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</si>
  <si>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</si>
  <si>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</si>
  <si>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</si>
  <si>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</si>
  <si>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</si>
  <si>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</si>
  <si>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</si>
  <si>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</si>
  <si>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</si>
  <si>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</si>
  <si>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</si>
  <si>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</si>
  <si>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</si>
  <si>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</si>
  <si>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</si>
  <si>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</si>
  <si>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</si>
  <si>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</si>
  <si>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</si>
  <si>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</si>
  <si>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</si>
  <si>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</si>
  <si>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</si>
  <si>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</si>
  <si>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</si>
  <si>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</si>
  <si>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</si>
  <si>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</si>
  <si>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</si>
  <si>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</si>
  <si>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</si>
  <si>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</si>
  <si>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</si>
  <si>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</si>
  <si>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</si>
  <si>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</si>
  <si>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</si>
  <si>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</si>
  <si>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</si>
  <si>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</si>
  <si>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</si>
  <si>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</si>
  <si>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</si>
  <si>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</si>
  <si>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</si>
  <si>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</si>
  <si>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</si>
  <si>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</si>
  <si>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</si>
  <si>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</si>
  <si>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</si>
  <si>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</si>
  <si>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</si>
  <si>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</si>
  <si>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</si>
  <si>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</si>
  <si>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</si>
  <si>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</si>
  <si>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</si>
  <si>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</si>
  <si>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</si>
  <si>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</si>
  <si>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</si>
  <si>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</si>
  <si>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</si>
  <si>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</si>
  <si>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</si>
  <si>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</si>
  <si>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</si>
  <si>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</si>
  <si>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</si>
  <si>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</si>
  <si>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</si>
  <si>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</si>
  <si>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</si>
  <si>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</si>
  <si>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</si>
  <si>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</si>
  <si>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</si>
  <si>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</si>
  <si>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</si>
  <si>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</si>
  <si>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</si>
  <si>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</si>
  <si>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</si>
  <si>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</si>
  <si>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</si>
  <si>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</si>
  <si>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</si>
  <si>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</si>
  <si>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</si>
  <si>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</si>
  <si>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</si>
  <si>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</si>
  <si>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</si>
  <si>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</si>
  <si>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</si>
  <si>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</si>
  <si>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</si>
  <si>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</si>
  <si>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</si>
  <si>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</si>
  <si>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</si>
  <si>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</si>
  <si>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</si>
  <si>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</si>
  <si>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</si>
  <si>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</si>
  <si>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</si>
  <si>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</si>
  <si>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</si>
  <si>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</si>
  <si>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</si>
  <si>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</si>
  <si>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</si>
  <si>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</si>
  <si>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</si>
  <si>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</si>
  <si>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</si>
  <si>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</si>
  <si>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</si>
  <si>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</si>
  <si>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</si>
  <si>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</si>
  <si>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</si>
  <si>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</si>
  <si>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</si>
  <si>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</si>
  <si>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</si>
  <si>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</si>
  <si>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</si>
  <si>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</si>
  <si>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</si>
  <si>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</si>
  <si>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</si>
  <si>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</si>
  <si>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</si>
  <si>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</si>
  <si>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</si>
  <si>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</si>
  <si>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</si>
  <si>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</si>
  <si>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</si>
  <si>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</si>
  <si>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</si>
  <si>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</si>
  <si>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</si>
  <si>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</si>
  <si>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</si>
  <si>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</si>
  <si>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</si>
  <si>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</si>
  <si>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</si>
  <si>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</si>
  <si>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</si>
  <si>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</si>
  <si>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</si>
  <si>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</si>
  <si>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</si>
  <si>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</si>
  <si>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</si>
  <si>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</si>
  <si>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</si>
  <si>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</si>
  <si>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</si>
  <si>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</si>
  <si>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</si>
  <si>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</si>
  <si>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</si>
  <si>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</si>
  <si>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</si>
  <si>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</si>
  <si>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</si>
  <si>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</si>
  <si>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</si>
  <si>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</si>
  <si>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</si>
  <si>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</si>
  <si>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</si>
  <si>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</si>
  <si>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</si>
  <si>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</si>
  <si>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</si>
  <si>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</si>
  <si>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</si>
  <si>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</si>
  <si>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</si>
  <si>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</si>
  <si>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</si>
  <si>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</si>
  <si>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</si>
  <si>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</si>
  <si>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</si>
  <si>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</si>
  <si>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</si>
  <si>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</si>
  <si>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</si>
  <si>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</si>
  <si>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</si>
  <si>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</si>
  <si>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</si>
  <si>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</si>
  <si>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</si>
  <si>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</si>
  <si>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</si>
  <si>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</si>
  <si>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</si>
  <si>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</si>
  <si>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</si>
  <si>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</si>
  <si>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</si>
  <si>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</si>
  <si>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</si>
  <si>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</si>
  <si>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</si>
  <si>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</si>
  <si>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</si>
  <si>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</si>
  <si>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</si>
  <si>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</si>
  <si>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</si>
  <si>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</si>
  <si>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</si>
  <si>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</si>
  <si>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</si>
  <si>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</si>
  <si>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</si>
  <si>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</si>
  <si>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</si>
  <si>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</si>
  <si>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</si>
  <si>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</si>
  <si>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</si>
  <si>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</si>
  <si>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</si>
  <si>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</si>
  <si>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</si>
  <si>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</si>
  <si>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</si>
  <si>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</si>
  <si>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</si>
  <si>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</si>
  <si>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</si>
  <si>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</si>
  <si>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</si>
  <si>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</si>
  <si>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</si>
  <si>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</si>
  <si>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</si>
  <si>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</si>
  <si>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</si>
  <si>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</si>
  <si>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</si>
  <si>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</si>
  <si>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</si>
  <si>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</si>
  <si>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</si>
  <si>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</si>
  <si>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</si>
  <si>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</si>
  <si>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</si>
  <si>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</si>
  <si>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</si>
  <si>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</si>
  <si>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</si>
  <si>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</si>
  <si>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</si>
  <si>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</si>
  <si>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</si>
  <si>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</si>
  <si>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</si>
  <si>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</si>
  <si>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</si>
  <si>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</si>
  <si>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</si>
  <si>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</si>
  <si>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</si>
  <si>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</si>
  <si>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</si>
  <si>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</si>
  <si>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</si>
  <si>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</si>
  <si>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</si>
  <si>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</si>
  <si>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</si>
  <si>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</si>
  <si>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</si>
  <si>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</si>
  <si>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</si>
  <si>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</si>
  <si>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</si>
  <si>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</si>
  <si>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</si>
  <si>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</si>
  <si>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</si>
  <si>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</si>
  <si>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</si>
  <si>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</si>
  <si>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</si>
  <si>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</si>
  <si>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</si>
  <si>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</si>
  <si>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</si>
  <si>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</si>
  <si>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</si>
  <si>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</si>
  <si>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</si>
  <si>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</si>
  <si>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</si>
  <si>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</si>
  <si>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</si>
  <si>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</si>
  <si>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</si>
  <si>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</si>
  <si>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</si>
  <si>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</si>
  <si>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</si>
  <si>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</si>
  <si>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</si>
  <si>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</si>
  <si>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</si>
  <si>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</si>
  <si>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</si>
  <si>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</si>
  <si>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</si>
  <si>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</si>
  <si>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</si>
  <si>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</si>
  <si>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</si>
  <si>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</si>
  <si>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</si>
  <si>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</si>
  <si>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</si>
  <si>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</si>
  <si>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</si>
  <si>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</si>
  <si>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</si>
  <si>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</si>
  <si>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</si>
  <si>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</si>
  <si>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</si>
  <si>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</si>
  <si>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</si>
  <si>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</si>
  <si>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</si>
  <si>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</si>
  <si>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</si>
  <si>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</si>
  <si>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</si>
  <si>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</si>
  <si>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</si>
  <si>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</si>
  <si>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</si>
  <si>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</si>
  <si>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</si>
  <si>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</si>
  <si>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</si>
  <si>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</si>
  <si>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</si>
  <si>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</si>
  <si>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</si>
  <si>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</si>
  <si>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</si>
  <si>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</si>
  <si>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</si>
  <si>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</si>
  <si>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</si>
  <si>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</si>
  <si>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</si>
  <si>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</si>
  <si>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</si>
  <si>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</si>
  <si>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</si>
  <si>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</si>
  <si>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</si>
  <si>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</si>
  <si>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</si>
  <si>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</si>
  <si>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</si>
  <si>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</si>
  <si>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</si>
  <si>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</si>
  <si>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</si>
  <si>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</si>
  <si>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</si>
  <si>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</si>
  <si>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</si>
  <si>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</si>
  <si>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</si>
  <si>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</si>
  <si>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</si>
  <si>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</si>
  <si>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</si>
  <si>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</si>
  <si>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</si>
  <si>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</si>
  <si>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</si>
  <si>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</si>
  <si>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</si>
  <si>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</si>
  <si>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</si>
  <si>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</si>
  <si>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</si>
  <si>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</si>
  <si>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</si>
  <si>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</si>
  <si>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</si>
  <si>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</si>
  <si>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</si>
  <si>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</si>
  <si>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</si>
  <si>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</si>
  <si>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</si>
  <si>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</si>
  <si>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</si>
  <si>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</si>
  <si>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</si>
  <si>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</si>
  <si>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</si>
  <si>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</si>
  <si>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</si>
  <si>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</si>
  <si>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</si>
  <si>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</si>
  <si>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</si>
  <si>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</si>
  <si>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</si>
  <si>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</si>
  <si>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</si>
  <si>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</si>
  <si>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</si>
  <si>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</si>
  <si>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</si>
  <si>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</si>
  <si>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</si>
  <si>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</si>
  <si>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</si>
  <si>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</si>
  <si>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</si>
  <si>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</si>
  <si>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</si>
  <si>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</si>
  <si>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</si>
  <si>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</si>
  <si>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</si>
  <si>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</si>
  <si>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</si>
  <si>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</si>
  <si>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</si>
  <si>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</si>
  <si>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</si>
  <si>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</si>
  <si>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</si>
  <si>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</si>
  <si>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</si>
  <si>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</si>
  <si>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</si>
  <si>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</si>
  <si>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</si>
  <si>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</si>
  <si>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</si>
  <si>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</si>
  <si>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</si>
  <si>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</si>
  <si>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</si>
  <si>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</si>
  <si>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</si>
  <si>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</si>
  <si>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</si>
  <si>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</si>
  <si>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</si>
  <si>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</si>
  <si>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</si>
  <si>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</si>
  <si>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</si>
  <si>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</si>
  <si>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</si>
  <si>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</si>
  <si>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</si>
  <si>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</si>
  <si>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</si>
  <si>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</si>
  <si>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</si>
  <si>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</si>
  <si>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</si>
  <si>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</si>
  <si>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</si>
  <si>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</si>
  <si>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</si>
  <si>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</si>
  <si>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</si>
  <si>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</si>
  <si>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</si>
  <si>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</si>
  <si>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</si>
  <si>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</si>
  <si>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</si>
  <si>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</si>
  <si>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</si>
  <si>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</si>
  <si>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</si>
  <si>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</si>
  <si>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</si>
  <si>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</si>
  <si>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</si>
  <si>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</si>
  <si>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</si>
  <si>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</si>
  <si>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</si>
  <si>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</si>
  <si>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</si>
  <si>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</si>
  <si>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</si>
  <si>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</si>
  <si>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</si>
  <si>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</si>
  <si>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</si>
  <si>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</si>
  <si>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</si>
  <si>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</si>
  <si>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</si>
  <si>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</si>
  <si>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</si>
  <si>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</si>
  <si>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</si>
  <si>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</si>
  <si>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</si>
  <si>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</si>
  <si>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</si>
  <si>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</si>
  <si>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</si>
  <si>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</si>
  <si>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</si>
  <si>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</si>
  <si>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</si>
  <si>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</si>
  <si>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</si>
  <si>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</si>
  <si>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</si>
  <si>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</si>
  <si>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</si>
  <si>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</si>
  <si>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</si>
  <si>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</si>
  <si>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</si>
  <si>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</si>
  <si>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</si>
  <si>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</si>
  <si>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</si>
  <si>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</si>
  <si>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</si>
  <si>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</si>
  <si>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</si>
  <si>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</si>
  <si>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</si>
  <si>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</si>
  <si>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</si>
  <si>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</si>
  <si>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</si>
  <si>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</si>
  <si>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</si>
  <si>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</si>
  <si>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</si>
  <si>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</si>
  <si>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</si>
  <si>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</si>
  <si>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</si>
  <si>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</si>
  <si>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</si>
  <si>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</si>
  <si>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</si>
  <si>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</si>
  <si>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</si>
  <si>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</si>
  <si>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</si>
  <si>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</si>
  <si>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</si>
  <si>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</si>
  <si>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</si>
  <si>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</si>
  <si>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</si>
  <si>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</si>
  <si>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</si>
  <si>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</si>
  <si>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</si>
  <si>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</si>
  <si>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</si>
  <si>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</si>
  <si>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</si>
  <si>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</si>
  <si>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</si>
  <si>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</si>
  <si>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</si>
  <si>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</si>
  <si>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</si>
  <si>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</si>
  <si>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</si>
  <si>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</si>
  <si>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</si>
  <si>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</si>
  <si>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</si>
  <si>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</si>
  <si>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</si>
  <si>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</si>
  <si>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</si>
  <si>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</si>
  <si>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</si>
  <si>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</si>
  <si>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</si>
  <si>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</si>
  <si>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</si>
  <si>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</si>
  <si>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</si>
  <si>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</si>
  <si>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</si>
  <si>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</si>
  <si>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</si>
  <si>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</si>
  <si>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</si>
  <si>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</si>
  <si>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</si>
  <si>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</si>
  <si>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</si>
  <si>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</si>
  <si>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</si>
  <si>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</si>
  <si>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</si>
  <si>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</si>
  <si>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</si>
  <si>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</si>
  <si>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</si>
  <si>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</si>
  <si>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</si>
  <si>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</si>
  <si>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</si>
  <si>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</si>
  <si>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</si>
  <si>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</si>
  <si>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</si>
  <si>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</si>
  <si>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</si>
  <si>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</si>
  <si>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</si>
  <si>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</si>
  <si>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</si>
  <si>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</si>
  <si>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</si>
  <si>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</si>
  <si>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</si>
  <si>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</si>
  <si>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</si>
  <si>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</si>
  <si>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</si>
  <si>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</si>
  <si>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</si>
  <si>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</si>
  <si>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</si>
  <si>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</si>
  <si>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</si>
  <si>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</si>
  <si>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</si>
  <si>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</si>
  <si>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</si>
  <si>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</si>
  <si>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</si>
  <si>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</si>
  <si>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</si>
  <si>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</si>
  <si>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</si>
  <si>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</si>
  <si>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</si>
  <si>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</si>
  <si>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</si>
  <si>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</si>
  <si>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</si>
  <si>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</si>
  <si>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</si>
  <si>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</si>
  <si>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</si>
  <si>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</si>
  <si>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</si>
  <si>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</si>
  <si>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</si>
  <si>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</si>
  <si>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</si>
  <si>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</si>
  <si>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</si>
  <si>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</si>
  <si>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</si>
  <si>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</si>
  <si>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</si>
  <si>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</si>
  <si>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</si>
  <si>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</si>
  <si>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</si>
  <si>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</si>
  <si>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</si>
  <si>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</si>
  <si>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</si>
  <si>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</si>
  <si>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</si>
  <si>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</si>
  <si>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</si>
  <si>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</si>
  <si>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</si>
  <si>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</si>
  <si>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</si>
  <si>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</si>
  <si>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</si>
  <si>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</si>
  <si>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</si>
  <si>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</si>
  <si>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</si>
  <si>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</si>
  <si>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</si>
  <si>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</si>
  <si>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</si>
  <si>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</si>
  <si>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</si>
  <si>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</si>
  <si>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</si>
  <si>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</si>
  <si>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</si>
  <si>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</si>
  <si>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</si>
  <si>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</si>
  <si>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</si>
  <si>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</si>
  <si>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</si>
  <si>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</si>
  <si>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</si>
  <si>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</si>
  <si>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</si>
  <si>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</si>
  <si>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</si>
  <si>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</si>
  <si>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</si>
  <si>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</si>
  <si>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</si>
  <si>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</si>
  <si>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</si>
  <si>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</si>
  <si>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</si>
  <si>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</si>
  <si>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</si>
  <si>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</si>
  <si>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</si>
  <si>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</si>
  <si>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</si>
  <si>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</si>
  <si>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</si>
  <si>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</si>
  <si>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</si>
  <si>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</si>
  <si>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</si>
  <si>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</si>
  <si>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</si>
  <si>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</si>
  <si>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</si>
  <si>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</si>
  <si>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</si>
  <si>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</si>
  <si>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</si>
  <si>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</si>
  <si>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</si>
  <si>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</si>
  <si>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</si>
  <si>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</si>
  <si>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</si>
  <si>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</si>
  <si>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</si>
  <si>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</si>
  <si>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</si>
  <si>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</si>
  <si>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</si>
  <si>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</si>
  <si>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</si>
  <si>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</si>
  <si>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</si>
  <si>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</si>
  <si>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</si>
  <si>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</si>
  <si>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</si>
  <si>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</si>
  <si>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</si>
  <si>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</si>
  <si>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</si>
  <si>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</si>
  <si>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</si>
  <si>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</si>
  <si>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</si>
  <si>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</si>
  <si>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</si>
  <si>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</si>
  <si>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</si>
  <si>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</si>
  <si>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</si>
  <si>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</si>
  <si>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</si>
  <si>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</si>
  <si>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</si>
  <si>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</si>
  <si>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</si>
  <si>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</si>
  <si>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</si>
  <si>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</si>
  <si>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</si>
  <si>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</si>
  <si>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</si>
  <si>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</si>
  <si>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</si>
  <si>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</si>
  <si>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</si>
  <si>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</si>
  <si>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</si>
  <si>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</si>
  <si>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</si>
  <si>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</si>
  <si>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</si>
  <si>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</si>
  <si>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</si>
  <si>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</si>
  <si>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</si>
  <si>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</si>
  <si>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</si>
  <si>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</si>
  <si>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</si>
  <si>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</si>
  <si>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</si>
  <si>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</si>
  <si>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</si>
  <si>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</si>
  <si>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</si>
  <si>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</si>
  <si>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</si>
  <si>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</si>
  <si>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</si>
  <si>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</si>
  <si>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</si>
  <si>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</si>
  <si>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</si>
  <si>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</si>
  <si>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</si>
  <si>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</si>
  <si>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</si>
  <si>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</si>
  <si>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</si>
  <si>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</si>
  <si>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</si>
  <si>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</si>
  <si>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</si>
  <si>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</si>
  <si>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</si>
  <si>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</si>
  <si>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</si>
  <si>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</si>
  <si>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</si>
  <si>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</si>
  <si>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</si>
  <si>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</si>
  <si>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</si>
  <si>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</si>
  <si>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</si>
  <si>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</si>
  <si>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</si>
  <si>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</si>
  <si>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</si>
  <si>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</si>
  <si>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</si>
  <si>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</si>
  <si>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</si>
  <si>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</si>
  <si>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</si>
  <si>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</si>
  <si>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</si>
  <si>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</si>
  <si>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</si>
  <si>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</si>
  <si>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</si>
  <si>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</si>
  <si>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</si>
  <si>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</si>
  <si>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</si>
  <si>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</si>
  <si>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</si>
  <si>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</si>
  <si>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</si>
  <si>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</si>
  <si>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</si>
  <si>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</si>
  <si>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</si>
  <si>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</si>
  <si>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</si>
  <si>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</si>
  <si>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</si>
  <si>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</si>
  <si>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</si>
  <si>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</si>
  <si>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</si>
  <si>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</si>
  <si>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</si>
  <si>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</si>
  <si>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</si>
  <si>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</si>
  <si>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</si>
  <si>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</si>
  <si>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</si>
  <si>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</si>
  <si>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</si>
  <si>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</si>
  <si>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</si>
  <si>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</si>
  <si>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</si>
  <si>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</si>
  <si>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</si>
  <si>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</si>
  <si>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</si>
  <si>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</si>
  <si>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</si>
  <si>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</si>
  <si>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</si>
  <si>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</si>
  <si>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</si>
  <si>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</si>
  <si>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</si>
  <si>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</si>
  <si>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</si>
  <si>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</si>
  <si>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</si>
  <si>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</si>
  <si>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</si>
  <si>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</si>
  <si>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</si>
  <si>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</si>
  <si>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</si>
  <si>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</si>
  <si>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</si>
  <si>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</si>
  <si>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</si>
  <si>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</si>
  <si>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</si>
  <si>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</si>
  <si>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</si>
  <si>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</si>
  <si>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</si>
  <si>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</si>
  <si>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</si>
  <si>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</si>
  <si>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</si>
  <si>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</si>
  <si>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</si>
  <si>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</si>
  <si>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</si>
  <si>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</si>
  <si>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</si>
  <si>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</si>
  <si>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</si>
  <si>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</si>
  <si>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</si>
  <si>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</si>
  <si>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</si>
  <si>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</si>
  <si>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</si>
  <si>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</si>
  <si>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</si>
  <si>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</si>
  <si>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</si>
  <si>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</si>
  <si>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</si>
  <si>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</si>
  <si>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</si>
  <si>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</si>
  <si>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</si>
  <si>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</si>
  <si>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</si>
  <si>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</si>
  <si>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</si>
  <si>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</si>
  <si>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</si>
  <si>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</si>
  <si>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</si>
  <si>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</si>
  <si>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</si>
  <si>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</si>
  <si>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</si>
  <si>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</si>
  <si>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</si>
  <si>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</si>
  <si>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</si>
  <si>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</si>
  <si>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</si>
  <si>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</si>
  <si>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</si>
  <si>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</si>
  <si>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</si>
  <si>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</si>
  <si>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</si>
  <si>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</si>
  <si>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</si>
  <si>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</si>
  <si>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</si>
  <si>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</si>
  <si>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</si>
  <si>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</si>
  <si>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</si>
  <si>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</si>
  <si>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</si>
  <si>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</si>
  <si>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</si>
  <si>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</si>
  <si>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</si>
  <si>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</si>
  <si>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</si>
  <si>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</si>
  <si>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</si>
  <si>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</si>
  <si>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</si>
  <si>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</si>
  <si>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</si>
  <si>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</si>
  <si>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</si>
  <si>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</si>
  <si>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</si>
  <si>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</si>
  <si>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</si>
  <si>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</si>
  <si>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</si>
  <si>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</si>
  <si>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</si>
  <si>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</si>
  <si>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</si>
  <si>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</si>
  <si>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</si>
  <si>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</si>
  <si>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</si>
  <si>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</si>
  <si>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</si>
  <si>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</si>
  <si>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</si>
  <si>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</si>
  <si>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</si>
  <si>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</si>
  <si>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</si>
  <si>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</si>
  <si>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</si>
  <si>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</si>
  <si>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</si>
  <si>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</si>
  <si>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</si>
  <si>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</si>
  <si>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</si>
  <si>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</si>
  <si>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</si>
  <si>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</si>
  <si>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</si>
  <si>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</si>
  <si>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</si>
  <si>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</si>
  <si>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</si>
  <si>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</si>
  <si>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</si>
  <si>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</si>
  <si>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</si>
  <si>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</si>
  <si>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</si>
  <si>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</si>
  <si>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</si>
  <si>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</si>
  <si>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</si>
  <si>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</si>
  <si>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</si>
  <si>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</si>
  <si>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</si>
  <si>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</si>
  <si>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</si>
  <si>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</si>
  <si>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</si>
  <si>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</si>
  <si>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</si>
  <si>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</si>
  <si>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</si>
  <si>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</si>
  <si>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</si>
  <si>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</si>
  <si>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</si>
  <si>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</si>
  <si>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</si>
  <si>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</si>
  <si>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</si>
  <si>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</si>
  <si>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</si>
  <si>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</si>
  <si>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</si>
  <si>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</si>
  <si>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</si>
  <si>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</si>
  <si>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</si>
  <si>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</si>
  <si>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</si>
  <si>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</si>
  <si>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</si>
  <si>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</si>
  <si>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</si>
  <si>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</si>
  <si>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</si>
  <si>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</si>
  <si>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</si>
  <si>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</si>
  <si>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</si>
  <si>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</si>
  <si>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</si>
  <si>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</si>
  <si>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</si>
  <si>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</si>
  <si>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</si>
  <si>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</si>
  <si>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</si>
  <si>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</si>
  <si>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</si>
  <si>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</si>
  <si>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</si>
  <si>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</si>
  <si>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</si>
  <si>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</si>
  <si>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</si>
  <si>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</si>
  <si>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</si>
  <si>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</si>
  <si>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</si>
  <si>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</si>
  <si>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</si>
  <si>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</si>
  <si>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</si>
  <si>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</si>
  <si>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</si>
  <si>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</si>
  <si>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</si>
  <si>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</si>
  <si>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</si>
  <si>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</si>
  <si>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</si>
  <si>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</si>
  <si>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</si>
  <si>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</si>
  <si>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</si>
  <si>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</si>
  <si>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</si>
  <si>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</si>
  <si>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</si>
  <si>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</si>
  <si>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</si>
  <si>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</si>
  <si>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</si>
  <si>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</si>
  <si>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</si>
  <si>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</si>
  <si>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</si>
  <si>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</si>
  <si>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</si>
  <si>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</si>
  <si>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</si>
  <si>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</si>
  <si>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</si>
  <si>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</si>
  <si>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</si>
  <si>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</si>
  <si>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</si>
  <si>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</si>
  <si>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</si>
  <si>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</si>
  <si>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</si>
  <si>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</si>
  <si>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</si>
  <si>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</si>
  <si>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</si>
  <si>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</si>
  <si>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</si>
  <si>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</si>
  <si>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</si>
  <si>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</si>
  <si>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</si>
  <si>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</si>
  <si>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</si>
  <si>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</si>
  <si>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</si>
  <si>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</si>
  <si>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</si>
  <si>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</si>
  <si>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</si>
  <si>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</si>
  <si>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</si>
  <si>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</si>
  <si>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</si>
  <si>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</si>
  <si>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</si>
  <si>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</si>
  <si>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</si>
  <si>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</si>
  <si>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</si>
  <si>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</si>
  <si>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</si>
  <si>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</si>
  <si>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</si>
  <si>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</si>
  <si>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</si>
  <si>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</si>
  <si>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</si>
  <si>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</si>
  <si>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</si>
  <si>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</si>
  <si>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</si>
  <si>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</si>
  <si>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</si>
  <si>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</si>
  <si>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</si>
  <si>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</si>
  <si>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</si>
  <si>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</si>
  <si>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</si>
  <si>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</si>
  <si>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</si>
  <si>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</si>
  <si>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</si>
  <si>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</si>
  <si>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</si>
  <si>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</si>
  <si>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</si>
  <si>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</si>
  <si>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</si>
  <si>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</si>
  <si>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</si>
  <si>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</si>
  <si>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</si>
  <si>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</si>
  <si>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</si>
  <si>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</si>
  <si>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</si>
  <si>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</si>
  <si>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</si>
  <si>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</si>
  <si>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</si>
  <si>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</si>
  <si>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</si>
  <si>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</si>
  <si>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</si>
  <si>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</si>
  <si>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</si>
  <si>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</si>
  <si>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</si>
  <si>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</si>
  <si>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</si>
  <si>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</si>
  <si>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</si>
  <si>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</si>
  <si>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</si>
  <si>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</si>
  <si>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</si>
  <si>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</si>
  <si>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</si>
  <si>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</si>
  <si>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</si>
  <si>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</si>
  <si>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</si>
  <si>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</si>
  <si>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</si>
  <si>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</si>
  <si>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</si>
  <si>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</si>
  <si>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</si>
  <si>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</si>
  <si>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</si>
  <si>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</si>
  <si>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</si>
  <si>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</si>
  <si>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</si>
  <si>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</si>
  <si>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</si>
  <si>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</si>
  <si>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</si>
  <si>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</si>
  <si>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</si>
  <si>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</si>
  <si>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</si>
  <si>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</si>
  <si>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</si>
  <si>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</si>
  <si>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</si>
  <si>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</si>
  <si>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</si>
  <si>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</si>
  <si>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</si>
  <si>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</si>
  <si>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</si>
  <si>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</si>
  <si>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</si>
  <si>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</si>
  <si>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</si>
  <si>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</si>
  <si>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</si>
  <si>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</si>
  <si>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</si>
  <si>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</si>
  <si>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</si>
  <si>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</si>
  <si>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</si>
  <si>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</si>
  <si>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</si>
  <si>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</si>
  <si>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</si>
  <si>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</si>
  <si>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</si>
  <si>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</si>
  <si>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</si>
  <si>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</si>
  <si>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</si>
  <si>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</si>
  <si>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</si>
  <si>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</si>
  <si>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</si>
  <si>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</si>
  <si>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</si>
  <si>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</si>
  <si>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</si>
  <si>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</si>
  <si>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</si>
  <si>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</si>
  <si>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</si>
  <si>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</si>
  <si>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</si>
  <si>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</si>
  <si>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</si>
  <si>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</si>
  <si>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</si>
  <si>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</si>
  <si>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</si>
  <si>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</si>
  <si>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</si>
  <si>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</si>
  <si>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</si>
  <si>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</si>
  <si>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</si>
  <si>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</si>
  <si>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</si>
  <si>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</si>
  <si>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</si>
  <si>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</si>
  <si>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</si>
  <si>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</si>
  <si>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</si>
  <si>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</si>
  <si>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</si>
  <si>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</si>
  <si>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</si>
  <si>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</si>
  <si>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</si>
  <si>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</si>
  <si>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</si>
  <si>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</si>
  <si>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</si>
  <si>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</si>
  <si>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</si>
  <si>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</si>
  <si>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</si>
  <si>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</si>
  <si>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</si>
  <si>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</si>
  <si>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</si>
  <si>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</si>
  <si>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</si>
  <si>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</si>
  <si>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</si>
  <si>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</si>
  <si>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</si>
  <si>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</si>
  <si>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</si>
  <si>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</si>
  <si>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</si>
  <si>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</si>
  <si>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</si>
  <si>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</si>
  <si>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</si>
  <si>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</si>
  <si>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</si>
  <si>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</si>
  <si>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</si>
  <si>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</si>
  <si>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</si>
  <si>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</si>
  <si>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</si>
  <si>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</si>
  <si>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</si>
  <si>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</si>
  <si>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</si>
  <si>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</si>
  <si>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</si>
  <si>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</si>
  <si>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</si>
  <si>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</si>
  <si>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</si>
  <si>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</si>
  <si>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</si>
  <si>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</si>
  <si>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</si>
  <si>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</si>
  <si>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</si>
  <si>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</si>
  <si>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</si>
  <si>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</si>
  <si>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</si>
  <si>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</si>
  <si>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</si>
  <si>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</si>
  <si>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</si>
  <si>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</si>
  <si>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</si>
  <si>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</si>
  <si>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</si>
  <si>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</si>
  <si>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</si>
  <si>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</si>
  <si>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</si>
  <si>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</si>
  <si>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</si>
  <si>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</si>
  <si>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</si>
  <si>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</si>
  <si>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</si>
  <si>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</si>
  <si>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</si>
  <si>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</si>
  <si>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</si>
  <si>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</si>
  <si>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</si>
  <si>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</si>
  <si>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</si>
  <si>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</si>
  <si>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</si>
  <si>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</si>
  <si>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</si>
  <si>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</si>
  <si>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</si>
  <si>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</si>
  <si>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</si>
  <si>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</si>
  <si>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</si>
  <si>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</si>
  <si>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</si>
  <si>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</si>
  <si>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</si>
  <si>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</si>
  <si>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</si>
  <si>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</si>
  <si>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</si>
  <si>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</si>
  <si>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</si>
  <si>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</si>
  <si>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</si>
  <si>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</si>
  <si>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</si>
  <si>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</si>
  <si>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</si>
  <si>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</si>
  <si>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</si>
  <si>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</si>
  <si>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</si>
  <si>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</si>
  <si>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</si>
  <si>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</si>
  <si>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</si>
  <si>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</si>
  <si>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</si>
  <si>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</si>
  <si>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</si>
  <si>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</si>
  <si>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</si>
  <si>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</si>
  <si>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</si>
  <si>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</si>
  <si>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</si>
  <si>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</si>
  <si>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</si>
  <si>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</si>
  <si>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</si>
  <si>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</si>
  <si>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</si>
  <si>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</si>
  <si>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</si>
  <si>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</si>
  <si>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</si>
  <si>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</si>
  <si>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</si>
  <si>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</si>
  <si>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</si>
  <si>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</si>
  <si>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</si>
  <si>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</si>
  <si>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</si>
  <si>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</si>
  <si>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</si>
  <si>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</si>
  <si>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</si>
  <si>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</si>
  <si>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</si>
  <si>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</si>
  <si>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</si>
  <si>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</si>
  <si>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</si>
  <si>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</si>
  <si>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</si>
  <si>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</si>
  <si>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</si>
  <si>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</si>
  <si>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</si>
  <si>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</si>
  <si>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</si>
  <si>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</si>
  <si>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</si>
  <si>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</si>
  <si>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</si>
  <si>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</si>
  <si>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</si>
  <si>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</si>
  <si>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</si>
  <si>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</si>
  <si>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</si>
  <si>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</si>
  <si>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</si>
  <si>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</si>
  <si>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</si>
  <si>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</si>
  <si>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</si>
  <si>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</si>
  <si>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</si>
  <si>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</si>
  <si>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</si>
  <si>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</si>
  <si>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</si>
  <si>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</si>
  <si>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</si>
  <si>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</si>
  <si>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</si>
  <si>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</si>
  <si>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</si>
  <si>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</si>
  <si>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</si>
  <si>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</si>
  <si>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</si>
  <si>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</si>
  <si>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</si>
  <si>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</si>
  <si>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</si>
  <si>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</si>
  <si>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</si>
  <si>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</si>
  <si>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</si>
  <si>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</si>
  <si>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</si>
  <si>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</si>
  <si>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</si>
  <si>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</si>
  <si>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</si>
  <si>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</si>
  <si>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</si>
  <si>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</si>
  <si>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</si>
  <si>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</si>
  <si>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</si>
  <si>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</si>
  <si>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</si>
  <si>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</si>
  <si>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</si>
  <si>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</si>
  <si>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</si>
  <si>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</si>
  <si>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</si>
  <si>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</si>
  <si>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</si>
  <si>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</si>
  <si>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</si>
  <si>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</si>
  <si>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</si>
  <si>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</si>
  <si>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</si>
  <si>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</si>
  <si>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</si>
  <si>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</si>
  <si>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</si>
  <si>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</si>
  <si>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</si>
  <si>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</si>
  <si>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</si>
  <si>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</si>
  <si>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</si>
  <si>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</si>
  <si>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</si>
  <si>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</si>
  <si>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</si>
  <si>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</si>
  <si>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</si>
  <si>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</si>
  <si>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</si>
  <si>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</si>
  <si>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</si>
  <si>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</si>
  <si>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</si>
  <si>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</si>
  <si>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</si>
  <si>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</si>
  <si>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</si>
  <si>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</si>
  <si>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</si>
  <si>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</si>
  <si>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</si>
  <si>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</si>
  <si>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</si>
  <si>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</si>
  <si>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</si>
  <si>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</si>
  <si>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</si>
  <si>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</si>
  <si>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</si>
  <si>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</si>
  <si>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</si>
  <si>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</si>
  <si>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</si>
  <si>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</si>
  <si>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</si>
  <si>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</si>
  <si>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</si>
  <si>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</si>
  <si>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</si>
  <si>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</si>
  <si>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</si>
  <si>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</si>
  <si>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</si>
  <si>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</si>
  <si>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</si>
  <si>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</si>
  <si>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</si>
  <si>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</si>
  <si>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</si>
  <si>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</si>
  <si>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</si>
  <si>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</si>
  <si>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</si>
  <si>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</si>
  <si>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</si>
  <si>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</si>
  <si>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</si>
  <si>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</si>
  <si>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</si>
  <si>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</si>
  <si>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</si>
  <si>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</si>
  <si>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</si>
  <si>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</si>
  <si>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</si>
  <si>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</si>
  <si>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</si>
  <si>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</si>
  <si>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</si>
  <si>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</si>
  <si>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</si>
  <si>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</si>
  <si>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</si>
  <si>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</si>
  <si>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</si>
  <si>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</si>
  <si>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</si>
  <si>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</si>
  <si>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</si>
  <si>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</si>
  <si>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</si>
  <si>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</si>
  <si>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</si>
  <si>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</si>
  <si>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</si>
  <si>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</si>
  <si>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</si>
  <si>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</si>
  <si>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</si>
  <si>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</si>
  <si>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</si>
  <si>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</si>
  <si>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</si>
  <si>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</si>
  <si>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</si>
  <si>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</si>
  <si>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</si>
  <si>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</si>
  <si>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</si>
  <si>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</si>
  <si>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</si>
  <si>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</si>
  <si>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</si>
  <si>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</si>
  <si>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</si>
  <si>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</si>
  <si>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</si>
  <si>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</si>
  <si>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</si>
  <si>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</si>
  <si>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</si>
  <si>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</si>
  <si>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</si>
  <si>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</si>
  <si>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</si>
  <si>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</si>
  <si>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</si>
  <si>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</si>
  <si>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</si>
  <si>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</si>
  <si>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</si>
  <si>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</si>
  <si>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</si>
  <si>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</si>
  <si>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</si>
  <si>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</si>
  <si>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</si>
  <si>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</si>
  <si>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</si>
  <si>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</si>
  <si>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</si>
  <si>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</si>
  <si>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</si>
  <si>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</si>
  <si>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</si>
  <si>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</si>
  <si>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</si>
  <si>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</si>
  <si>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</si>
  <si>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</si>
  <si>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</si>
  <si>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</si>
  <si>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</si>
  <si>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</si>
  <si>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</si>
  <si>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</si>
  <si>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</si>
  <si>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</si>
  <si>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</si>
  <si>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</si>
  <si>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</si>
  <si>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</si>
  <si>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</si>
  <si>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</si>
  <si>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</si>
  <si>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</si>
  <si>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</si>
  <si>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</si>
  <si>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</si>
  <si>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</si>
  <si>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</si>
  <si>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</si>
  <si>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</si>
  <si>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</si>
  <si>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</si>
  <si>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</si>
  <si>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</si>
  <si>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</si>
  <si>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</si>
  <si>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</si>
  <si>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</si>
  <si>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</si>
  <si>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</si>
  <si>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</si>
  <si>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</si>
  <si>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</si>
  <si>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</si>
  <si>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</si>
  <si>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</si>
  <si>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</si>
  <si>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</si>
  <si>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</si>
  <si>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</si>
  <si>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</si>
  <si>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</si>
  <si>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</si>
  <si>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</si>
  <si>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</si>
  <si>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</si>
  <si>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</si>
  <si>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</si>
  <si>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</si>
  <si>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</si>
  <si>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</si>
  <si>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</si>
  <si>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</si>
  <si>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</si>
  <si>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</si>
  <si>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</si>
  <si>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</si>
  <si>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</si>
  <si>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</si>
  <si>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</si>
  <si>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</si>
  <si>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</si>
  <si>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</si>
  <si>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</si>
  <si>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</si>
  <si>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</si>
  <si>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</si>
  <si>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</si>
  <si>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</si>
  <si>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</si>
  <si>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</si>
  <si>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</si>
  <si>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</si>
  <si>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</si>
  <si>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</si>
  <si>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</si>
  <si>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</si>
  <si>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</si>
  <si>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</si>
  <si>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</si>
  <si>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</si>
  <si>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</si>
  <si>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</si>
  <si>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</si>
  <si>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</si>
  <si>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</si>
  <si>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</si>
  <si>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</si>
  <si>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</si>
  <si>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</si>
  <si>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</si>
  <si>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</si>
  <si>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</si>
  <si>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</si>
  <si>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</si>
  <si>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</si>
  <si>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</si>
  <si>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</si>
  <si>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</si>
  <si>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</si>
  <si>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</si>
  <si>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</si>
  <si>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</si>
  <si>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</si>
  <si>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</si>
  <si>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</si>
  <si>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</si>
  <si>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</si>
  <si>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</si>
  <si>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</si>
  <si>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</si>
  <si>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</si>
  <si>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</si>
  <si>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</si>
  <si>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</si>
  <si>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</si>
  <si>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</si>
  <si>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</si>
  <si>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</si>
  <si>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</si>
  <si>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</si>
  <si>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</si>
  <si>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</si>
  <si>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</si>
  <si>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</si>
  <si>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</si>
  <si>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</si>
  <si>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</si>
  <si>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</si>
  <si>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</si>
  <si>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</si>
  <si>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</si>
  <si>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</si>
  <si>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</si>
  <si>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</si>
  <si>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</si>
  <si>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</si>
  <si>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</si>
  <si>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</si>
  <si>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</si>
  <si>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</si>
  <si>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</si>
  <si>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</si>
  <si>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</si>
  <si>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</si>
  <si>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</si>
  <si>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</si>
  <si>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</si>
  <si>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</si>
  <si>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</si>
  <si>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</si>
  <si>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</si>
  <si>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</si>
  <si>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</si>
  <si>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</si>
  <si>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</si>
  <si>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</si>
  <si>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</si>
  <si>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</si>
  <si>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</si>
  <si>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</si>
  <si>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</si>
  <si>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</si>
  <si>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</si>
  <si>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</si>
  <si>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</si>
  <si>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</si>
  <si>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</si>
  <si>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</si>
  <si>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</si>
  <si>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</si>
  <si>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</si>
  <si>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</si>
  <si>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</si>
  <si>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</si>
  <si>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</si>
  <si>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</si>
  <si>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</si>
  <si>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</si>
  <si>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</si>
  <si>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</si>
  <si>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</si>
  <si>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</si>
  <si>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</si>
  <si>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</si>
  <si>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</si>
  <si>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</si>
  <si>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</si>
  <si>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</si>
  <si>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</si>
  <si>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</si>
  <si>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</si>
  <si>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</si>
  <si>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</si>
  <si>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</si>
  <si>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</si>
  <si>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</si>
  <si>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</si>
  <si>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</si>
  <si>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</si>
  <si>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</si>
  <si>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</si>
  <si>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</si>
  <si>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</si>
  <si>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</si>
  <si>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</si>
  <si>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</si>
  <si>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</si>
  <si>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</si>
  <si>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</si>
  <si>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</si>
  <si>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</si>
  <si>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</si>
  <si>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</si>
  <si>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</si>
  <si>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</si>
  <si>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</si>
  <si>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</si>
  <si>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</si>
  <si>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</si>
  <si>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</si>
  <si>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</si>
  <si>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</si>
  <si>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</si>
  <si>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</si>
  <si>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</si>
  <si>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</si>
  <si>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</si>
  <si>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</si>
  <si>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</si>
  <si>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</si>
  <si>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</si>
  <si>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</si>
  <si>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</si>
  <si>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</si>
  <si>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</si>
  <si>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</si>
  <si>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</si>
  <si>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</si>
  <si>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</si>
  <si>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</si>
  <si>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</si>
  <si>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</si>
  <si>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</si>
  <si>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</si>
  <si>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</si>
  <si>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</si>
  <si>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</si>
  <si>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</si>
  <si>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</si>
  <si>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</si>
  <si>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</si>
  <si>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</si>
  <si>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</si>
  <si>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</si>
  <si>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</si>
  <si>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</si>
  <si>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</si>
  <si>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</si>
  <si>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</si>
  <si>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</si>
  <si>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</si>
  <si>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</si>
  <si>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</si>
  <si>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</si>
  <si>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</si>
  <si>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</si>
  <si>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</si>
  <si>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</si>
  <si>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</si>
  <si>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</si>
  <si>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</si>
  <si>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</si>
  <si>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</si>
  <si>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</si>
  <si>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</si>
  <si>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</si>
  <si>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</si>
  <si>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</si>
  <si>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</si>
  <si>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</si>
  <si>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</si>
  <si>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</si>
  <si>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</si>
  <si>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</si>
  <si>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</si>
  <si>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</si>
  <si>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</si>
  <si>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</si>
  <si>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</si>
  <si>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</si>
  <si>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</si>
  <si>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</si>
  <si>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</si>
  <si>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</si>
  <si>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</si>
  <si>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</si>
  <si>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</si>
  <si>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</si>
  <si>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</si>
  <si>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</si>
  <si>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</si>
  <si>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</si>
  <si>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</si>
  <si>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</si>
  <si>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</si>
  <si>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</si>
  <si>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</si>
  <si>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</si>
  <si>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</si>
  <si>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</si>
  <si>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</si>
  <si>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</si>
  <si>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</si>
  <si>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</si>
  <si>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</si>
  <si>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</si>
  <si>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</si>
  <si>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</si>
  <si>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</si>
  <si>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</si>
  <si>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</si>
  <si>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</si>
  <si>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</si>
  <si>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</si>
  <si>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</si>
  <si>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</si>
  <si>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</si>
  <si>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</si>
  <si>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</si>
  <si>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</si>
  <si>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</si>
  <si>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</si>
  <si>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</si>
  <si>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</si>
  <si>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</si>
  <si>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</si>
  <si>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</si>
  <si>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</si>
  <si>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</si>
  <si>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</si>
  <si>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</si>
  <si>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</si>
  <si>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</si>
  <si>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</si>
  <si>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</si>
  <si>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</si>
  <si>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</si>
  <si>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</si>
  <si>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</si>
  <si>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</si>
  <si>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</si>
  <si>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</si>
  <si>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</si>
  <si>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</si>
  <si>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</si>
  <si>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</si>
  <si>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</si>
  <si>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</si>
  <si>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</si>
  <si>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</si>
  <si>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</si>
  <si>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</si>
  <si>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</si>
  <si>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</si>
  <si>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</si>
  <si>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</si>
  <si>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</si>
  <si>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</si>
  <si>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</si>
  <si>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</si>
  <si>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</si>
  <si>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</si>
  <si>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</si>
  <si>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</si>
  <si>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</si>
  <si>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</si>
  <si>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</si>
  <si>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</si>
  <si>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</si>
  <si>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</si>
  <si>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</si>
  <si>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</si>
  <si>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</si>
  <si>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</si>
  <si>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</si>
  <si>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</si>
  <si>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</si>
  <si>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</si>
  <si>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</si>
  <si>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</si>
  <si>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</si>
  <si>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</si>
  <si>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</si>
  <si>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</si>
  <si>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</si>
  <si>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</si>
  <si>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</si>
  <si>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</si>
  <si>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</si>
  <si>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</si>
  <si>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</si>
  <si>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</si>
  <si>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</si>
  <si>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</si>
  <si>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</si>
  <si>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</si>
  <si>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</si>
  <si>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</si>
  <si>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</si>
  <si>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</si>
  <si>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</si>
  <si>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</si>
  <si>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</si>
  <si>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</si>
  <si>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</si>
  <si>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</si>
  <si>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</si>
  <si>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</si>
  <si>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</si>
  <si>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</si>
  <si>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</si>
  <si>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</si>
  <si>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</si>
  <si>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</si>
  <si>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</si>
  <si>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</si>
  <si>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</si>
  <si>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</si>
  <si>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</si>
  <si>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</si>
  <si>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</si>
  <si>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</si>
  <si>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</si>
  <si>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</si>
  <si>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</si>
  <si>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</si>
  <si>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</si>
  <si>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</si>
  <si>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</si>
  <si>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</si>
  <si>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</si>
  <si>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</si>
  <si>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</si>
  <si>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</si>
  <si>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</si>
  <si>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</si>
  <si>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</si>
  <si>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</si>
  <si>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</si>
  <si>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</si>
  <si>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</si>
  <si>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</si>
  <si>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</si>
  <si>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</si>
  <si>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</si>
  <si>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</si>
  <si>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</si>
  <si>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</si>
  <si>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</si>
  <si>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</si>
  <si>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</si>
  <si>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</si>
  <si>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</si>
  <si>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</si>
  <si>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</si>
  <si>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</si>
  <si>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</si>
  <si>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</si>
  <si>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</si>
  <si>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</si>
  <si>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</si>
  <si>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</si>
  <si>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</si>
  <si>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</si>
  <si>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</si>
  <si>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</si>
  <si>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</si>
  <si>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</si>
  <si>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</si>
  <si>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</si>
  <si>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</si>
  <si>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</si>
  <si>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</si>
  <si>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</si>
  <si>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</si>
  <si>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</si>
  <si>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</si>
  <si>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</si>
  <si>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</si>
  <si>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</si>
  <si>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</si>
  <si>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</si>
  <si>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</si>
  <si>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</si>
  <si>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</si>
  <si>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</si>
  <si>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</si>
  <si>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</si>
  <si>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</si>
  <si>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</si>
  <si>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</si>
  <si>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</si>
  <si>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</si>
  <si>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</si>
  <si>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</si>
  <si>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</si>
  <si>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</si>
  <si>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</si>
  <si>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</si>
  <si>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</si>
  <si>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</si>
  <si>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</si>
  <si>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</si>
  <si>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</si>
  <si>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</si>
  <si>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</si>
  <si>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</si>
  <si>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</si>
  <si>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</si>
  <si>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</si>
  <si>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</si>
  <si>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</si>
  <si>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</si>
  <si>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</si>
  <si>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</si>
  <si>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</si>
  <si>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</si>
  <si>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</si>
  <si>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</si>
  <si>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</si>
  <si>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</si>
  <si>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</si>
  <si>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</si>
  <si>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</si>
  <si>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</si>
  <si>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</si>
  <si>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</si>
  <si>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</si>
  <si>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</si>
  <si>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</si>
  <si>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</si>
  <si>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</si>
  <si>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</si>
  <si>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</si>
  <si>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</si>
  <si>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</si>
  <si>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</si>
  <si>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</si>
  <si>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</si>
  <si>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</si>
  <si>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</si>
  <si>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</si>
  <si>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</si>
  <si>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</si>
  <si>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</si>
  <si>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</si>
  <si>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</si>
  <si>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</si>
  <si>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</si>
  <si>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</si>
  <si>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</si>
  <si>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</si>
  <si>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</si>
  <si>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</si>
  <si>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</si>
  <si>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</si>
  <si>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</si>
  <si>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</si>
  <si>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</si>
  <si>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</si>
  <si>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</si>
  <si>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</si>
  <si>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</si>
  <si>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</si>
  <si>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</si>
  <si>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</si>
  <si>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</si>
  <si>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</si>
  <si>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</si>
  <si>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</si>
  <si>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</si>
  <si>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</si>
  <si>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</si>
  <si>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</si>
  <si>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</si>
  <si>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</si>
  <si>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</si>
  <si>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</si>
  <si>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</si>
  <si>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</si>
  <si>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</si>
  <si>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</si>
  <si>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</si>
  <si>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</si>
  <si>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</si>
  <si>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</si>
  <si>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</si>
  <si>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</si>
  <si>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</si>
  <si>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</si>
  <si>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</si>
  <si>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</si>
  <si>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</si>
  <si>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</si>
  <si>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</si>
  <si>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</si>
  <si>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</si>
  <si>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</si>
  <si>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</si>
  <si>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</si>
  <si>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</si>
  <si>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</si>
  <si>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</si>
  <si>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</si>
  <si>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</si>
  <si>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</si>
  <si>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</si>
  <si>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</si>
  <si>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</si>
  <si>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</si>
  <si>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</si>
  <si>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</si>
  <si>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</si>
  <si>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</si>
  <si>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</si>
  <si>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</si>
  <si>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</si>
  <si>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</si>
  <si>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</si>
  <si>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</si>
  <si>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</si>
  <si>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</si>
  <si>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</si>
  <si>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</si>
  <si>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</si>
  <si>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</si>
  <si>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</si>
  <si>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</si>
  <si>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</si>
  <si>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</si>
  <si>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</si>
  <si>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</si>
  <si>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</si>
  <si>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</si>
  <si>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</si>
  <si>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</si>
  <si>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</si>
  <si>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</si>
  <si>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</si>
  <si>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</si>
  <si>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</si>
  <si>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</si>
  <si>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</si>
  <si>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</si>
  <si>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</si>
  <si>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</si>
  <si>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</si>
  <si>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</si>
  <si>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</si>
  <si>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</si>
  <si>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</si>
  <si>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</si>
  <si>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</si>
  <si>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</si>
  <si>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</si>
  <si>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</si>
  <si>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</si>
  <si>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</si>
  <si>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</si>
  <si>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</si>
  <si>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</si>
  <si>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</si>
  <si>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</si>
  <si>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</si>
  <si>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</si>
  <si>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</si>
  <si>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</si>
  <si>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</si>
  <si>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</si>
  <si>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</si>
  <si>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</si>
  <si>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</si>
  <si>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</si>
  <si>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</si>
  <si>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</si>
  <si>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</si>
  <si>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</si>
  <si>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</si>
  <si>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</si>
  <si>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</si>
  <si>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</si>
  <si>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</si>
  <si>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</si>
  <si>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</si>
  <si>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</si>
  <si>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</si>
  <si>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</si>
  <si>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</si>
  <si>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</si>
  <si>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</si>
  <si>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</si>
  <si>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</si>
  <si>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</si>
  <si>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</si>
  <si>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</si>
  <si>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</si>
  <si>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</si>
  <si>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</si>
  <si>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</si>
  <si>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</si>
  <si>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</si>
  <si>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</si>
  <si>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</si>
  <si>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</si>
  <si>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</si>
  <si>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</si>
  <si>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</si>
  <si>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</si>
  <si>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</si>
  <si>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</si>
  <si>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</si>
  <si>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</si>
  <si>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</si>
  <si>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</si>
  <si>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</si>
  <si>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</si>
  <si>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</si>
  <si>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</si>
  <si>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</si>
  <si>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</si>
  <si>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</si>
  <si>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</si>
  <si>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</si>
  <si>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</si>
  <si>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</si>
  <si>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</si>
  <si>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</si>
  <si>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</si>
  <si>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</si>
  <si>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</si>
  <si>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</si>
  <si>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</si>
  <si>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</si>
  <si>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</si>
  <si>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</si>
  <si>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</si>
  <si>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</si>
  <si>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</si>
  <si>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</si>
  <si>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</si>
  <si>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</si>
  <si>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</si>
  <si>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</si>
  <si>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</si>
  <si>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</si>
  <si>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</si>
  <si>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</si>
  <si>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</si>
  <si>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</si>
  <si>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</si>
  <si>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</si>
  <si>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</si>
  <si>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</si>
  <si>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</si>
  <si>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</si>
  <si>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</si>
  <si>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</si>
  <si>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</si>
  <si>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</si>
  <si>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</si>
  <si>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</si>
  <si>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</si>
  <si>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</si>
  <si>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</si>
  <si>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</si>
  <si>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</si>
  <si>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</si>
  <si>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</si>
  <si>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</si>
  <si>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</si>
  <si>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</si>
  <si>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</si>
  <si>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</si>
  <si>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</si>
  <si>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</si>
  <si>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</si>
  <si>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</si>
  <si>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</si>
  <si>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</si>
  <si>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</si>
  <si>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</si>
  <si>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</si>
  <si>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</si>
  <si>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</si>
  <si>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</si>
  <si>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</si>
  <si>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</si>
  <si>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</si>
  <si>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</si>
  <si>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</si>
  <si>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</si>
  <si>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</si>
  <si>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</si>
  <si>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</si>
  <si>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</si>
  <si>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</si>
  <si>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</si>
  <si>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</si>
  <si>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</si>
  <si>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</si>
  <si>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</si>
  <si>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</si>
  <si>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</si>
  <si>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</si>
  <si>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</si>
  <si>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</si>
  <si>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</si>
  <si>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</si>
  <si>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</si>
  <si>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</si>
  <si>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</si>
  <si>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</si>
  <si>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</si>
  <si>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</si>
  <si>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</si>
  <si>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</si>
  <si>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</si>
  <si>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</si>
  <si>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</si>
  <si>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</si>
  <si>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</si>
  <si>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</si>
  <si>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</si>
  <si>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</si>
  <si>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</si>
  <si>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</si>
  <si>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</si>
  <si>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</si>
  <si>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</si>
  <si>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</si>
  <si>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</si>
  <si>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</si>
  <si>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</si>
  <si>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</si>
  <si>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</si>
  <si>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</si>
  <si>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</si>
  <si>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</si>
  <si>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</si>
  <si>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</si>
  <si>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</si>
  <si>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</si>
  <si>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</si>
  <si>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</si>
  <si>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</si>
  <si>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</si>
  <si>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</si>
  <si>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</si>
  <si>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</si>
  <si>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</si>
  <si>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</si>
  <si>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</si>
  <si>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</si>
  <si>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</si>
  <si>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</si>
  <si>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</si>
  <si>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</si>
  <si>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</si>
  <si>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</si>
  <si>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</si>
  <si>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</si>
  <si>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</si>
  <si>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</si>
  <si>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</si>
  <si>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</si>
  <si>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</si>
  <si>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</si>
  <si>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</si>
  <si>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</si>
  <si>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</si>
  <si>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</si>
  <si>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</si>
  <si>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</si>
  <si>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</si>
  <si>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</si>
  <si>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</si>
  <si>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</si>
  <si>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</si>
  <si>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</si>
  <si>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</si>
  <si>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</si>
  <si>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</si>
  <si>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</si>
  <si>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</si>
  <si>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</si>
  <si>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</si>
  <si>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</si>
  <si>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</si>
  <si>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</si>
  <si>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</si>
  <si>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</si>
  <si>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</si>
  <si>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</si>
  <si>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</si>
  <si>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</si>
  <si>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</si>
  <si>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</si>
  <si>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</si>
  <si>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</si>
  <si>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</si>
  <si>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</si>
  <si>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</si>
  <si>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</si>
  <si>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</si>
  <si>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</si>
  <si>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</si>
  <si>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</si>
  <si>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</si>
  <si>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</si>
  <si>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</si>
  <si>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</si>
  <si>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</si>
  <si>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</si>
  <si>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</si>
  <si>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</si>
  <si>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</si>
  <si>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</si>
  <si>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</si>
  <si>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</si>
  <si>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</si>
  <si>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</si>
  <si>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</si>
  <si>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</si>
  <si>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</si>
  <si>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</si>
  <si>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</si>
  <si>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</si>
  <si>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</si>
  <si>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</si>
  <si>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</si>
  <si>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</si>
  <si>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</si>
  <si>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</si>
  <si>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</si>
  <si>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</si>
  <si>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</si>
  <si>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</si>
  <si>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</si>
  <si>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</si>
  <si>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</si>
  <si>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</si>
  <si>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</si>
  <si>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</si>
  <si>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</si>
  <si>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</si>
  <si>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</si>
  <si>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</si>
  <si>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</si>
  <si>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</si>
  <si>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</si>
  <si>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</si>
  <si>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</si>
  <si>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</si>
  <si>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</si>
  <si>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</si>
  <si>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</si>
  <si>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</si>
  <si>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</si>
  <si>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</si>
  <si>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</si>
  <si>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</si>
  <si>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</si>
  <si>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</si>
  <si>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</si>
  <si>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</si>
  <si>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</si>
  <si>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</si>
  <si>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</si>
  <si>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</si>
  <si>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</si>
  <si>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</si>
  <si>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</si>
  <si>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</si>
  <si>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</si>
  <si>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</si>
  <si>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</si>
  <si>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</si>
  <si>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</si>
  <si>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</si>
  <si>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</si>
  <si>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</si>
  <si>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</si>
  <si>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</si>
  <si>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</si>
  <si>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</si>
  <si>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</si>
  <si>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</si>
  <si>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</si>
  <si>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</si>
  <si>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</si>
  <si>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</si>
  <si>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</si>
  <si>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</si>
  <si>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</si>
  <si>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</si>
  <si>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</si>
  <si>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</si>
  <si>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</si>
  <si>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</si>
  <si>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</si>
  <si>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</si>
  <si>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</si>
  <si>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</si>
  <si>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</si>
  <si>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</si>
  <si>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</si>
  <si>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</si>
  <si>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</si>
  <si>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</si>
  <si>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</si>
  <si>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</si>
  <si>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</si>
  <si>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</si>
  <si>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</si>
  <si>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</si>
  <si>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</si>
  <si>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</si>
  <si>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</si>
  <si>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</si>
  <si>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</si>
  <si>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</si>
  <si>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</si>
  <si>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</si>
  <si>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</si>
  <si>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</si>
  <si>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</si>
  <si>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</si>
  <si>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</si>
  <si>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</si>
  <si>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</si>
  <si>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</si>
  <si>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</si>
  <si>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</si>
  <si>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</si>
  <si>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</si>
  <si>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</si>
  <si>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</si>
  <si>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</si>
  <si>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</si>
  <si>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</si>
  <si>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</si>
  <si>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</si>
  <si>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</si>
  <si>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</si>
  <si>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</si>
  <si>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</si>
  <si>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</si>
  <si>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</si>
  <si>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</si>
  <si>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</si>
  <si>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</si>
  <si>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</si>
  <si>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</si>
  <si>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</si>
  <si>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</si>
  <si>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</si>
  <si>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</si>
  <si>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</si>
  <si>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</si>
  <si>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</si>
  <si>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</si>
  <si>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</si>
  <si>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</si>
  <si>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</si>
  <si>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</si>
  <si>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</si>
  <si>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</si>
  <si>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</si>
  <si>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</si>
  <si>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</si>
  <si>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</si>
  <si>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</si>
  <si>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</si>
  <si>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</si>
  <si>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</si>
  <si>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</si>
  <si>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</si>
  <si>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</si>
  <si>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</si>
  <si>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</si>
  <si>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</si>
  <si>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</si>
  <si>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</si>
  <si>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</si>
  <si>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</si>
  <si>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</si>
  <si>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</si>
  <si>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</si>
  <si>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</si>
  <si>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</si>
  <si>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</si>
  <si>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</si>
  <si>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</si>
  <si>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</si>
  <si>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</si>
  <si>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</si>
  <si>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</si>
  <si>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</si>
  <si>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</si>
  <si>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</si>
  <si>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</si>
  <si>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</si>
  <si>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</si>
  <si>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</si>
  <si>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</si>
  <si>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</si>
  <si>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</si>
  <si>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</si>
  <si>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</si>
  <si>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</si>
  <si>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</si>
  <si>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</si>
  <si>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</si>
  <si>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</si>
  <si>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</si>
  <si>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</si>
  <si>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</si>
  <si>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</si>
  <si>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</si>
  <si>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</si>
  <si>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</si>
  <si>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</si>
  <si>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</si>
  <si>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</si>
  <si>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</si>
  <si>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</si>
  <si>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</si>
  <si>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</si>
  <si>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</si>
  <si>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</si>
  <si>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</si>
  <si>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</si>
  <si>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</si>
  <si>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</si>
  <si>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</si>
  <si>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</si>
  <si>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</si>
  <si>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</si>
  <si>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</si>
  <si>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</si>
  <si>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</si>
  <si>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</si>
  <si>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</si>
  <si>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</si>
  <si>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</si>
  <si>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</si>
  <si>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</si>
  <si>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</si>
  <si>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</si>
  <si>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</si>
  <si>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</si>
  <si>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</si>
  <si>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</si>
  <si>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</si>
  <si>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</si>
  <si>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</si>
  <si>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</si>
  <si>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</si>
  <si>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</si>
  <si>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</si>
  <si>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</si>
  <si>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</si>
  <si>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</si>
  <si>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</si>
  <si>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</si>
  <si>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</si>
  <si>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</si>
  <si>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</si>
  <si>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</si>
  <si>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</si>
  <si>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</si>
  <si>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</si>
  <si>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</si>
  <si>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</si>
  <si>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</si>
  <si>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</si>
  <si>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</si>
  <si>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</si>
  <si>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</si>
  <si>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</si>
  <si>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</si>
  <si>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</si>
  <si>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</si>
  <si>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</si>
  <si>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</si>
  <si>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</si>
  <si>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</si>
  <si>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</si>
  <si>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</si>
  <si>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</si>
  <si>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</si>
  <si>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</si>
  <si>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</si>
  <si>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</si>
  <si>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</si>
  <si>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</si>
  <si>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</si>
  <si>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</si>
  <si>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</si>
  <si>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</si>
  <si>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</si>
  <si>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</si>
  <si>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</si>
  <si>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</si>
  <si>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</si>
  <si>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</si>
  <si>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</si>
  <si>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</si>
  <si>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</si>
  <si>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</si>
  <si>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</si>
  <si>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</si>
  <si>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</si>
  <si>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</si>
  <si>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</si>
  <si>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</si>
  <si>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</si>
  <si>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</si>
  <si>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</si>
  <si>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</si>
  <si>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</si>
  <si>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</si>
  <si>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</si>
  <si>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</si>
  <si>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</si>
  <si>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</si>
  <si>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</si>
  <si>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</si>
  <si>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</si>
  <si>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</si>
  <si>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</si>
  <si>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</si>
  <si>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</si>
  <si>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</si>
  <si>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</si>
  <si>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</si>
  <si>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</si>
  <si>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</si>
  <si>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</si>
  <si>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</si>
  <si>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</si>
  <si>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</si>
  <si>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</si>
  <si>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</si>
  <si>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</si>
  <si>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</si>
  <si>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</si>
  <si>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</si>
  <si>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</si>
  <si>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</si>
  <si>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</si>
  <si>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</si>
  <si>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</si>
  <si>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</si>
  <si>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</si>
  <si>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</si>
  <si>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</si>
  <si>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</si>
  <si>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</si>
  <si>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</si>
  <si>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</si>
  <si>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</si>
  <si>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</si>
  <si>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</si>
  <si>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</si>
  <si>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</si>
  <si>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</si>
  <si>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</si>
  <si>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</si>
  <si>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</si>
  <si>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</si>
  <si>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</si>
  <si>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</si>
  <si>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</si>
  <si>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</si>
  <si>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</si>
  <si>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</si>
  <si>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</si>
  <si>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</si>
  <si>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</si>
  <si>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</si>
  <si>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</si>
  <si>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</si>
  <si>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</si>
  <si>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</si>
  <si>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</si>
  <si>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</si>
  <si>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</si>
  <si>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</si>
  <si>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</si>
  <si>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</si>
  <si>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</si>
  <si>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</si>
  <si>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</si>
  <si>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</si>
  <si>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</si>
  <si>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</si>
  <si>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</si>
  <si>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</si>
  <si>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</si>
  <si>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</si>
  <si>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</si>
  <si>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</si>
  <si>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</si>
  <si>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</si>
  <si>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</si>
  <si>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</si>
  <si>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</si>
  <si>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</si>
  <si>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</si>
  <si>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</si>
  <si>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</si>
  <si>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</si>
  <si>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</si>
  <si>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</si>
  <si>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</si>
  <si>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</si>
  <si>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</si>
  <si>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</si>
  <si>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</si>
  <si>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</si>
  <si>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</si>
  <si>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</si>
  <si>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</si>
  <si>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</si>
  <si>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</si>
  <si>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</si>
  <si>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</si>
  <si>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</si>
  <si>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</si>
  <si>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</si>
  <si>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</si>
  <si>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</si>
  <si>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</si>
  <si>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</si>
  <si>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</si>
  <si>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</si>
  <si>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</si>
  <si>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</si>
  <si>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</si>
  <si>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</si>
  <si>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</si>
  <si>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</si>
  <si>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</si>
  <si>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</si>
  <si>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</si>
  <si>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</si>
  <si>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</si>
  <si>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</si>
  <si>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</si>
  <si>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</si>
  <si>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</si>
  <si>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</si>
  <si>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</si>
  <si>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</si>
  <si>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</si>
  <si>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</si>
  <si>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</si>
  <si>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</si>
  <si>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</si>
  <si>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</si>
  <si>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</si>
  <si>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</si>
  <si>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</si>
  <si>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</si>
  <si>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</si>
  <si>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</si>
  <si>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</si>
  <si>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</si>
  <si>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</si>
  <si>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</si>
  <si>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</si>
  <si>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</si>
  <si>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</si>
  <si>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</si>
  <si>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</si>
  <si>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</si>
  <si>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</si>
  <si>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</si>
  <si>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</si>
  <si>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</si>
  <si>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</si>
  <si>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</si>
  <si>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</si>
  <si>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</si>
  <si>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</si>
  <si>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</si>
  <si>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</si>
  <si>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</si>
  <si>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</si>
  <si>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</si>
  <si>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</si>
  <si>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</si>
  <si>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</si>
  <si>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</si>
  <si>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</si>
  <si>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</si>
  <si>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</si>
  <si>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</si>
  <si>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</si>
  <si>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</si>
  <si>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</si>
  <si>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</si>
  <si>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</si>
  <si>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</si>
  <si>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</si>
  <si>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</si>
  <si>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</si>
  <si>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</si>
  <si>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</si>
  <si>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</si>
  <si>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</si>
  <si>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</si>
  <si>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</si>
  <si>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</si>
  <si>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</si>
  <si>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</si>
  <si>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</si>
  <si>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</si>
  <si>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</si>
  <si>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</si>
  <si>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</si>
  <si>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</si>
  <si>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</si>
  <si>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</si>
  <si>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</si>
  <si>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</si>
  <si>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</si>
  <si>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</si>
  <si>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</si>
  <si>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</si>
  <si>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</si>
  <si>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</si>
  <si>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</si>
  <si>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</si>
  <si>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</si>
  <si>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</si>
  <si>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</si>
  <si>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</si>
  <si>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</si>
  <si>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</si>
  <si>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</si>
  <si>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</si>
  <si>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</si>
  <si>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</si>
  <si>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</si>
  <si>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</si>
  <si>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</si>
  <si>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</si>
  <si>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</si>
  <si>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</si>
  <si>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</si>
  <si>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</si>
  <si>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</si>
  <si>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</si>
  <si>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</si>
  <si>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</si>
  <si>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</si>
  <si>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</si>
  <si>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</si>
  <si>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</si>
  <si>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</si>
  <si>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</si>
  <si>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</si>
  <si>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</si>
  <si>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</si>
  <si>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</si>
  <si>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</si>
  <si>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</si>
  <si>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</si>
  <si>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</si>
  <si>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</si>
  <si>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</si>
  <si>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</si>
  <si>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</si>
  <si>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</si>
  <si>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</si>
  <si>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</si>
  <si>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</si>
  <si>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</si>
  <si>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</si>
  <si>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</si>
  <si>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</si>
  <si>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</si>
  <si>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</si>
  <si>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</si>
  <si>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</si>
  <si>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</si>
  <si>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</si>
  <si>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</si>
  <si>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</si>
  <si>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</si>
  <si>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</si>
  <si>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</si>
  <si>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</si>
  <si>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</si>
  <si>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</si>
  <si>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</si>
  <si>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</si>
  <si>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</si>
  <si>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</si>
  <si>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</si>
  <si>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</si>
  <si>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</si>
  <si>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</si>
  <si>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</si>
  <si>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</si>
  <si>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</si>
  <si>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</si>
  <si>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</si>
  <si>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</si>
  <si>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</si>
  <si>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</si>
  <si>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</si>
  <si>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</si>
  <si>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</si>
  <si>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</si>
  <si>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</si>
  <si>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</si>
  <si>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</si>
  <si>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</si>
  <si>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</si>
  <si>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</si>
  <si>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</si>
  <si>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</si>
  <si>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</si>
  <si>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</si>
  <si>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</si>
  <si>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</si>
  <si>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</si>
  <si>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</si>
  <si>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</si>
  <si>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</si>
  <si>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</si>
  <si>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</si>
  <si>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</si>
  <si>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</si>
  <si>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</si>
  <si>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</si>
  <si>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</si>
  <si>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</si>
  <si>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</si>
  <si>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</si>
  <si>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</si>
  <si>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</si>
  <si>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</si>
  <si>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</si>
  <si>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</si>
  <si>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</si>
  <si>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</si>
  <si>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</si>
  <si>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</si>
  <si>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</si>
  <si>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</si>
  <si>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</si>
  <si>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</si>
  <si>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</si>
  <si>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</si>
  <si>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</si>
  <si>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</si>
  <si>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</si>
  <si>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</si>
  <si>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</si>
  <si>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</si>
  <si>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</si>
  <si>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</si>
  <si>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</si>
  <si>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</si>
  <si>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</si>
  <si>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</si>
  <si>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</si>
  <si>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</si>
  <si>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</si>
  <si>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</si>
  <si>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</si>
  <si>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</si>
  <si>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</si>
  <si>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</si>
  <si>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</si>
  <si>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</si>
  <si>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</si>
  <si>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</si>
  <si>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</si>
  <si>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</si>
  <si>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</si>
  <si>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</si>
  <si>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</si>
  <si>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</si>
  <si>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</si>
  <si>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</si>
  <si>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</si>
  <si>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</si>
  <si>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</si>
  <si>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</si>
  <si>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</si>
  <si>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</si>
  <si>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</si>
  <si>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</si>
  <si>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</si>
  <si>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</si>
  <si>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</si>
  <si>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</si>
  <si>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</si>
  <si>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</si>
  <si>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</si>
  <si>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</si>
  <si>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</si>
  <si>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</si>
  <si>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</si>
  <si>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</si>
  <si>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</si>
  <si>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</si>
  <si>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</si>
  <si>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</si>
  <si>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</si>
  <si>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</si>
  <si>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</si>
  <si>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</si>
  <si>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</si>
  <si>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</si>
  <si>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</si>
  <si>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</si>
  <si>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</si>
  <si>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</si>
  <si>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</si>
  <si>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</si>
  <si>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</si>
  <si>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</si>
  <si>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</si>
  <si>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</si>
  <si>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</si>
  <si>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</si>
  <si>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</si>
  <si>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</si>
  <si>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</si>
  <si>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</si>
  <si>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</si>
  <si>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</si>
  <si>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</si>
  <si>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</si>
  <si>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</si>
  <si>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</si>
  <si>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</si>
  <si>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</si>
  <si>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</si>
  <si>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</si>
  <si>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</si>
  <si>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</si>
  <si>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</si>
  <si>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</si>
  <si>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</si>
  <si>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</si>
  <si>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</si>
  <si>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</si>
  <si>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</si>
  <si>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</si>
  <si>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</si>
  <si>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</si>
  <si>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</si>
  <si>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</si>
  <si>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</si>
  <si>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</si>
  <si>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</si>
  <si>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</si>
  <si>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</si>
  <si>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</si>
  <si>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</si>
  <si>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</si>
  <si>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</si>
  <si>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</si>
  <si>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</si>
  <si>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</si>
  <si>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</si>
  <si>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</si>
  <si>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</si>
  <si>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</si>
  <si>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</si>
  <si>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</si>
  <si>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</si>
  <si>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</si>
  <si>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</si>
  <si>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</si>
  <si>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</si>
  <si>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</si>
  <si>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</si>
  <si>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</si>
  <si>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</si>
  <si>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</si>
  <si>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</si>
  <si>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</si>
  <si>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</si>
  <si>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</si>
  <si>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</si>
  <si>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</si>
  <si>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</si>
  <si>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</si>
  <si>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</si>
  <si>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</si>
  <si>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</si>
  <si>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</si>
  <si>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</si>
  <si>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</si>
  <si>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</si>
  <si>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</si>
  <si>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</si>
  <si>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</si>
  <si>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</si>
  <si>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</si>
  <si>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</si>
  <si>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</si>
  <si>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</si>
  <si>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</si>
  <si>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</si>
  <si>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</si>
  <si>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</si>
  <si>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</si>
  <si>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</si>
  <si>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</si>
  <si>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</si>
  <si>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</si>
  <si>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</si>
  <si>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</si>
  <si>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</si>
  <si>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</si>
  <si>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</si>
  <si>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</si>
  <si>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</si>
  <si>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</si>
  <si>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</si>
  <si>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</si>
  <si>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</si>
  <si>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</si>
  <si>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</si>
  <si>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</si>
  <si>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</si>
  <si>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</si>
  <si>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</si>
  <si>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</si>
  <si>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</si>
  <si>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</si>
  <si>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</si>
  <si>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</si>
  <si>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</si>
  <si>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</si>
  <si>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</si>
  <si>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</si>
  <si>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</si>
  <si>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</si>
  <si>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</si>
  <si>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</si>
  <si>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</si>
  <si>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</si>
  <si>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</si>
  <si>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</si>
  <si>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</si>
  <si>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</si>
  <si>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</si>
  <si>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</si>
  <si>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</si>
  <si>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</si>
  <si>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</si>
  <si>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</si>
  <si>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</si>
  <si>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</si>
  <si>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</si>
  <si>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</si>
  <si>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</si>
  <si>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</si>
  <si>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</si>
  <si>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</si>
  <si>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</si>
  <si>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</si>
  <si>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</si>
  <si>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</si>
  <si>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</si>
  <si>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</si>
  <si>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</si>
  <si>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</si>
  <si>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</si>
  <si>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</si>
  <si>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</si>
  <si>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</si>
  <si>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</si>
  <si>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</si>
  <si>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</si>
  <si>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</si>
  <si>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</si>
  <si>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</si>
  <si>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</si>
  <si>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</si>
  <si>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</si>
  <si>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</si>
  <si>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</si>
  <si>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</si>
  <si>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</si>
  <si>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</si>
  <si>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</si>
  <si>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</si>
  <si>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</si>
  <si>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</si>
  <si>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</si>
  <si>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</si>
  <si>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</si>
  <si>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</si>
  <si>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</si>
  <si>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</si>
  <si>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</si>
  <si>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</si>
  <si>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</si>
  <si>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</si>
  <si>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</si>
  <si>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</si>
  <si>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</si>
  <si>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</si>
  <si>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</si>
  <si>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</si>
  <si>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</si>
  <si>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</si>
  <si>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</si>
  <si>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</si>
  <si>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</si>
  <si>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</si>
  <si>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</si>
  <si>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</si>
  <si>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</si>
  <si>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</si>
  <si>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</si>
  <si>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</si>
  <si>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</si>
  <si>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</si>
  <si>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</si>
  <si>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</si>
  <si>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</si>
  <si>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</si>
  <si>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</si>
  <si>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</si>
  <si>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</si>
  <si>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</si>
  <si>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</si>
  <si>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</si>
  <si>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</si>
  <si>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</si>
  <si>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</si>
  <si>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</si>
  <si>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</si>
  <si>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</si>
  <si>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</si>
  <si>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</si>
  <si>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</si>
  <si>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</si>
  <si>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</si>
  <si>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</si>
  <si>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</si>
  <si>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</si>
  <si>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</si>
  <si>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</si>
  <si>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</si>
  <si>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</si>
  <si>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</si>
  <si>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</si>
  <si>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</si>
  <si>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</si>
  <si>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</si>
  <si>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</si>
  <si>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</si>
  <si>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</si>
  <si>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</si>
  <si>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</si>
  <si>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</si>
  <si>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</si>
  <si>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</si>
  <si>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</si>
  <si>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</si>
  <si>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</si>
  <si>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</si>
  <si>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</si>
  <si>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</si>
  <si>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</si>
  <si>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</si>
  <si>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</si>
  <si>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</si>
  <si>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</si>
  <si>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</si>
  <si>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</si>
  <si>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</si>
  <si>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</si>
  <si>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</si>
  <si>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</si>
  <si>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</si>
  <si>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</si>
  <si>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</si>
  <si>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</si>
  <si>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</si>
  <si>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</si>
  <si>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</si>
  <si>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</si>
  <si>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</si>
  <si>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</si>
  <si>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</si>
  <si>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</si>
  <si>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</si>
  <si>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</si>
  <si>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</si>
  <si>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</si>
  <si>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</si>
  <si>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</si>
  <si>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</si>
  <si>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</si>
  <si>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</si>
  <si>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</si>
  <si>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</si>
  <si>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</si>
  <si>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</si>
  <si>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</si>
  <si>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</si>
  <si>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</si>
  <si>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</si>
  <si>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</si>
  <si>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</si>
  <si>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</si>
  <si>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</si>
  <si>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</si>
  <si>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</si>
  <si>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</si>
  <si>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</si>
  <si>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</si>
  <si>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</si>
  <si>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</si>
  <si>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</si>
  <si>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</si>
  <si>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</si>
  <si>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</si>
  <si>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</si>
  <si>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</si>
  <si>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</si>
  <si>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</si>
  <si>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</si>
  <si>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</si>
  <si>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</si>
  <si>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</si>
  <si>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</si>
  <si>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</si>
  <si>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</si>
  <si>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</si>
  <si>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</si>
  <si>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</si>
  <si>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</si>
  <si>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</si>
  <si>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</si>
  <si>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</si>
  <si>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</si>
  <si>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</si>
  <si>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</si>
  <si>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</si>
  <si>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</si>
  <si>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</si>
  <si>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</si>
  <si>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</si>
  <si>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</si>
  <si>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</si>
  <si>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</si>
  <si>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</si>
  <si>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</si>
  <si>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</si>
  <si>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</si>
  <si>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</si>
  <si>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</si>
  <si>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</si>
  <si>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</si>
  <si>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</si>
  <si>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</si>
  <si>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</si>
  <si>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</si>
  <si>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</si>
  <si>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</si>
  <si>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</si>
  <si>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</si>
  <si>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</si>
  <si>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</si>
  <si>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</si>
  <si>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</si>
  <si>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</si>
  <si>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</si>
  <si>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</si>
  <si>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</si>
  <si>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</si>
  <si>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</si>
  <si>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</si>
  <si>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</si>
  <si>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</si>
  <si>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</si>
  <si>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</si>
  <si>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</si>
  <si>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</si>
  <si>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</si>
  <si>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</si>
  <si>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</si>
  <si>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</si>
  <si>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</si>
  <si>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</si>
  <si>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</si>
  <si>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</si>
  <si>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</si>
  <si>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</si>
  <si>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</si>
  <si>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</si>
  <si>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</si>
  <si>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</si>
  <si>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</si>
  <si>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</si>
  <si>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</si>
  <si>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</si>
  <si>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</si>
  <si>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</si>
  <si>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</si>
  <si>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</si>
  <si>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</si>
  <si>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</si>
  <si>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</si>
  <si>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</si>
  <si>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</si>
  <si>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</si>
  <si>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</si>
  <si>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</si>
  <si>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</si>
  <si>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</si>
  <si>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</si>
  <si>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</si>
  <si>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</si>
  <si>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</si>
  <si>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</si>
  <si>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</si>
  <si>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</si>
  <si>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</si>
  <si>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</si>
  <si>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</si>
  <si>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</si>
  <si>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</si>
  <si>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</si>
  <si>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</si>
  <si>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</si>
  <si>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</si>
  <si>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</si>
  <si>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</si>
  <si>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</si>
  <si>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</si>
  <si>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</si>
  <si>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</si>
  <si>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</si>
  <si>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</si>
  <si>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</si>
  <si>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</si>
  <si>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</si>
  <si>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</si>
  <si>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</si>
  <si>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</si>
  <si>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</si>
  <si>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</si>
  <si>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</si>
  <si>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</si>
  <si>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</si>
  <si>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</si>
  <si>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</si>
  <si>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</si>
  <si>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</si>
  <si>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</si>
  <si>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</si>
  <si>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</si>
  <si>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</si>
  <si>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</si>
  <si>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</si>
  <si>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</si>
  <si>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</si>
  <si>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</si>
  <si>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</si>
  <si>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</si>
  <si>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</si>
  <si>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</si>
  <si>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</si>
  <si>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</si>
  <si>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</si>
  <si>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</si>
  <si>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</si>
  <si>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</si>
  <si>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</si>
  <si>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</si>
  <si>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</si>
  <si>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</si>
  <si>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</si>
  <si>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</si>
  <si>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</si>
  <si>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</si>
  <si>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</si>
  <si>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</si>
  <si>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</si>
  <si>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</si>
  <si>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</si>
  <si>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</si>
  <si>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</si>
  <si>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</si>
  <si>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</si>
  <si>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</si>
  <si>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</si>
  <si>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</si>
  <si>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</si>
  <si>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</si>
  <si>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</si>
  <si>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</si>
  <si>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</si>
  <si>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</si>
  <si>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</si>
  <si>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</si>
  <si>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</si>
  <si>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</si>
  <si>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</si>
  <si>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</si>
  <si>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</si>
  <si>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</si>
  <si>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</si>
  <si>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</si>
  <si>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</si>
  <si>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</si>
  <si>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</si>
  <si>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</si>
  <si>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</si>
  <si>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</si>
  <si>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</si>
  <si>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</si>
  <si>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</si>
  <si>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</si>
  <si>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</si>
  <si>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</si>
  <si>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</si>
  <si>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</si>
  <si>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</si>
  <si>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</si>
  <si>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</si>
  <si>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</si>
  <si>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</si>
  <si>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</si>
  <si>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</si>
  <si>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</si>
  <si>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</si>
  <si>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</si>
  <si>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</si>
  <si>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</si>
  <si>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</si>
  <si>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</si>
  <si>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</si>
  <si>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</si>
  <si>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</si>
  <si>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</si>
  <si>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</si>
  <si>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</si>
  <si>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</si>
  <si>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</si>
  <si>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</si>
  <si>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</si>
  <si>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</si>
  <si>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</si>
  <si>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</si>
  <si>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</si>
  <si>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</si>
  <si>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</si>
  <si>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</si>
  <si>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</si>
  <si>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</si>
  <si>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</si>
  <si>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</si>
  <si>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</si>
  <si>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</si>
  <si>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</si>
  <si>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</si>
  <si>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</si>
  <si>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</si>
  <si>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</si>
  <si>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</si>
  <si>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</si>
  <si>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</si>
  <si>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</si>
  <si>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</si>
  <si>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</si>
  <si>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</si>
  <si>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</si>
  <si>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</si>
  <si>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</si>
  <si>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</si>
  <si>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</si>
  <si>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</si>
  <si>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</si>
  <si>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</si>
  <si>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</si>
  <si>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</si>
  <si>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</si>
  <si>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</si>
  <si>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</si>
  <si>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</si>
  <si>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</si>
  <si>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</si>
  <si>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</si>
  <si>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</si>
  <si>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</si>
  <si>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</si>
  <si>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</si>
  <si>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</si>
  <si>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</si>
  <si>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</si>
  <si>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</si>
  <si>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</si>
  <si>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</si>
  <si>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</si>
  <si>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</si>
  <si>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</si>
  <si>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</si>
  <si>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</si>
  <si>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</si>
  <si>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</si>
  <si>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</si>
  <si>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</si>
  <si>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</si>
  <si>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</si>
  <si>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</si>
  <si>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</si>
  <si>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</si>
  <si>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</si>
  <si>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</si>
  <si>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</si>
  <si>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</si>
  <si>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</si>
  <si>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</si>
  <si>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</si>
  <si>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</si>
  <si>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</si>
  <si>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</si>
  <si>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</si>
  <si>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</si>
  <si>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</si>
  <si>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</si>
  <si>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</si>
  <si>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</si>
  <si>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</si>
  <si>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</si>
  <si>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</si>
  <si>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</si>
  <si>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</si>
  <si>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</si>
  <si>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</si>
  <si>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</si>
  <si>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</si>
  <si>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</si>
  <si>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</si>
  <si>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</si>
  <si>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</si>
  <si>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</si>
  <si>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</si>
  <si>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</si>
  <si>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</si>
  <si>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</si>
  <si>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</si>
  <si>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</si>
  <si>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</si>
  <si>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</si>
  <si>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</si>
  <si>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</si>
  <si>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</si>
  <si>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</si>
  <si>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</si>
  <si>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</si>
  <si>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</si>
  <si>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</si>
  <si>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</si>
  <si>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</si>
  <si>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</si>
  <si>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</si>
  <si>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</si>
  <si>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</si>
  <si>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</si>
  <si>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</si>
  <si>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</si>
  <si>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</si>
  <si>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</si>
  <si>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</si>
  <si>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</si>
  <si>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</si>
  <si>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</si>
  <si>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</si>
  <si>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</si>
  <si>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</si>
  <si>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</si>
  <si>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</si>
  <si>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</si>
  <si>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</si>
  <si>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</si>
  <si>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</si>
  <si>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</si>
  <si>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</si>
  <si>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</si>
  <si>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</si>
  <si>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</si>
  <si>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</si>
  <si>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</si>
  <si>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</si>
  <si>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</si>
  <si>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</si>
  <si>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</si>
  <si>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</si>
  <si>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</si>
  <si>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</si>
  <si>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</si>
  <si>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</si>
  <si>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</si>
  <si>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</si>
  <si>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</si>
  <si>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</si>
  <si>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</si>
  <si>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</si>
  <si>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</si>
  <si>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</si>
  <si>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</si>
  <si>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</si>
  <si>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</si>
  <si>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</si>
  <si>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</si>
  <si>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</si>
  <si>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</si>
  <si>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</si>
  <si>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</si>
  <si>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</si>
  <si>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</si>
  <si>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</si>
  <si>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</si>
  <si>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</si>
  <si>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</si>
  <si>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</si>
  <si>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</si>
  <si>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</si>
  <si>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</si>
  <si>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</si>
  <si>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</si>
  <si>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</si>
  <si>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</si>
  <si>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</si>
  <si>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</si>
  <si>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</si>
  <si>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</si>
  <si>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</si>
  <si>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</si>
  <si>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</si>
  <si>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</si>
  <si>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</si>
  <si>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</si>
  <si>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</si>
  <si>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</si>
  <si>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</si>
  <si>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</si>
  <si>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</si>
  <si>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</si>
  <si>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</si>
  <si>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</si>
  <si>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</si>
  <si>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</si>
  <si>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</si>
  <si>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</si>
  <si>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</si>
  <si>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</si>
  <si>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</si>
  <si>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</si>
  <si>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</si>
  <si>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</si>
  <si>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</si>
  <si>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</si>
  <si>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</si>
  <si>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</si>
  <si>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</si>
  <si>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</si>
  <si>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</si>
  <si>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</si>
  <si>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</si>
  <si>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</si>
  <si>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</si>
  <si>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</si>
  <si>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</si>
  <si>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</si>
  <si>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</si>
  <si>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</si>
  <si>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</si>
  <si>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</si>
  <si>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</si>
  <si>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</si>
  <si>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</si>
  <si>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</si>
  <si>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</si>
  <si>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</si>
  <si>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</si>
  <si>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</si>
  <si>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</si>
  <si>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</si>
  <si>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</si>
  <si>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</si>
  <si>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</si>
  <si>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</si>
  <si>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</si>
  <si>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</si>
  <si>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</si>
  <si>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</si>
  <si>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</si>
  <si>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</si>
  <si>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</si>
  <si>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</si>
  <si>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</si>
  <si>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</si>
  <si>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</si>
  <si>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</si>
  <si>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</si>
  <si>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</si>
  <si>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</si>
  <si>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</si>
  <si>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</si>
  <si>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</si>
  <si>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</si>
  <si>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</si>
  <si>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</si>
  <si>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</si>
  <si>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</si>
  <si>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</si>
  <si>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</si>
  <si>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</si>
  <si>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</si>
  <si>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</si>
  <si>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</si>
  <si>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</si>
  <si>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</si>
  <si>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</si>
  <si>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</si>
  <si>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</si>
  <si>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</si>
  <si>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</si>
  <si>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</si>
  <si>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</si>
  <si>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</si>
  <si>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</si>
  <si>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</si>
  <si>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</si>
  <si>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</si>
  <si>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</si>
  <si>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</si>
  <si>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</si>
  <si>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</si>
  <si>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</si>
  <si>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</si>
  <si>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</si>
  <si>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</si>
  <si>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</si>
  <si>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</si>
  <si>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</si>
  <si>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</si>
  <si>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</si>
  <si>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</si>
  <si>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</si>
  <si>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</si>
  <si>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</si>
  <si>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</si>
  <si>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</si>
  <si>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</si>
  <si>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</si>
  <si>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</si>
  <si>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</si>
  <si>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</si>
  <si>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</si>
  <si>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</si>
  <si>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</si>
  <si>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</si>
  <si>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</si>
  <si>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</si>
  <si>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</si>
  <si>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</si>
  <si>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</si>
  <si>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</si>
  <si>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</si>
  <si>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</si>
  <si>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</si>
  <si>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</si>
  <si>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</si>
  <si>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</si>
  <si>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</si>
  <si>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</si>
  <si>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</si>
  <si>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</si>
  <si>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</si>
  <si>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</si>
  <si>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</si>
  <si>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</si>
  <si>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</si>
  <si>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</si>
  <si>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</si>
  <si>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</si>
  <si>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</si>
  <si>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</si>
  <si>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</si>
  <si>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</si>
  <si>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</si>
  <si>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</si>
  <si>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</si>
  <si>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</si>
  <si>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</si>
  <si>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</si>
  <si>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</si>
  <si>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</si>
  <si>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</si>
  <si>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</si>
  <si>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</si>
  <si>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</si>
  <si>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</si>
  <si>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</si>
  <si>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</si>
  <si>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</si>
  <si>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</si>
  <si>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</si>
  <si>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</si>
  <si>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</si>
  <si>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</si>
  <si>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</si>
  <si>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</si>
  <si>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</si>
  <si>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</si>
  <si>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</si>
  <si>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</si>
  <si>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</si>
  <si>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</si>
  <si>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</si>
  <si>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</si>
  <si>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</si>
  <si>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</si>
  <si>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</si>
  <si>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</si>
  <si>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</si>
  <si>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</si>
  <si>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</si>
  <si>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</si>
  <si>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</si>
  <si>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</si>
  <si>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</si>
  <si>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</si>
  <si>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</si>
  <si>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</si>
  <si>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</si>
  <si>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</si>
  <si>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</si>
  <si>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</si>
  <si>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</si>
  <si>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</si>
  <si>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</si>
  <si>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</si>
  <si>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</si>
  <si>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</si>
  <si>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</si>
  <si>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</si>
  <si>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</si>
  <si>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</si>
  <si>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</si>
  <si>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</si>
  <si>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</si>
  <si>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</si>
  <si>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</si>
  <si>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</si>
  <si>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</si>
  <si>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</si>
  <si>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</si>
  <si>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</si>
  <si>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</si>
  <si>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</si>
  <si>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</si>
  <si>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</si>
  <si>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</si>
  <si>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</si>
  <si>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</si>
  <si>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</si>
  <si>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</si>
  <si>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</si>
  <si>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</si>
  <si>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</si>
  <si>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</si>
  <si>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</si>
  <si>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</si>
  <si>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</si>
  <si>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</si>
  <si>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</si>
  <si>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</si>
  <si>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</si>
  <si>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</si>
  <si>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</si>
  <si>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</si>
  <si>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</si>
  <si>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</si>
  <si>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</si>
  <si>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</si>
  <si>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</si>
  <si>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</si>
  <si>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</si>
  <si>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</si>
  <si>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</si>
  <si>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</si>
  <si>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</si>
  <si>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</si>
  <si>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</si>
  <si>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</si>
  <si>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</si>
  <si>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</si>
  <si>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</si>
  <si>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</si>
  <si>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</si>
  <si>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</si>
  <si>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</si>
  <si>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</si>
  <si>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</si>
  <si>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</si>
  <si>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</si>
  <si>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</si>
  <si>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</si>
  <si>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</si>
  <si>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</si>
  <si>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</si>
  <si>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</si>
  <si>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</si>
  <si>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</si>
  <si>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</si>
  <si>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</si>
  <si>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</si>
  <si>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</si>
  <si>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</si>
  <si>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</si>
  <si>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</si>
  <si>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</si>
  <si>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</si>
  <si>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</si>
  <si>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</si>
  <si>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</si>
  <si>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</si>
  <si>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</si>
  <si>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</si>
  <si>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</si>
  <si>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</si>
  <si>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</si>
  <si>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</si>
  <si>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</si>
  <si>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</si>
  <si>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</si>
  <si>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</si>
  <si>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</si>
  <si>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</si>
  <si>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</si>
  <si>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</si>
  <si>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</si>
  <si>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</si>
  <si>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</si>
  <si>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</si>
  <si>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</si>
  <si>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</si>
  <si>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</si>
  <si>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</si>
  <si>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</si>
  <si>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</si>
  <si>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</si>
  <si>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</si>
  <si>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</si>
  <si>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</si>
  <si>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</si>
  <si>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</si>
  <si>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</si>
  <si>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</si>
  <si>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</si>
  <si>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</si>
  <si>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</si>
  <si>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</si>
  <si>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</si>
  <si>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</si>
  <si>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</si>
  <si>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</si>
  <si>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</si>
  <si>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</si>
  <si>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</si>
  <si>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</si>
  <si>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</si>
  <si>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</si>
  <si>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</si>
  <si>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</si>
  <si>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</si>
  <si>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</si>
  <si>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</si>
  <si>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</si>
  <si>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</si>
  <si>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</si>
  <si>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</si>
  <si>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</si>
  <si>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</si>
  <si>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</si>
  <si>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</si>
  <si>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</si>
  <si>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</si>
  <si>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</si>
  <si>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</si>
  <si>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</si>
  <si>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</si>
  <si>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</si>
  <si>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</si>
  <si>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</si>
  <si>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</si>
  <si>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</si>
  <si>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</si>
  <si>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</si>
  <si>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</si>
  <si>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</si>
  <si>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</si>
  <si>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</si>
  <si>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</si>
  <si>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</si>
  <si>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</si>
  <si>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</si>
  <si>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</si>
  <si>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</si>
  <si>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</si>
  <si>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</si>
  <si>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</si>
  <si>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</si>
  <si>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</si>
  <si>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</si>
  <si>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</si>
  <si>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</si>
  <si>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</si>
  <si>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</si>
  <si>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</si>
  <si>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</si>
  <si>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</si>
  <si>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</si>
  <si>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</si>
  <si>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</si>
  <si>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</si>
  <si>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</si>
  <si>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</si>
  <si>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</si>
  <si>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</si>
  <si>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</si>
  <si>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</si>
  <si>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</si>
  <si>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</si>
  <si>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</si>
  <si>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</si>
  <si>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</si>
  <si>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</si>
  <si>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</si>
  <si>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</si>
  <si>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</si>
  <si>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</si>
  <si>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</si>
  <si>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</si>
  <si>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</si>
  <si>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</si>
  <si>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</si>
  <si>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</si>
  <si>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</si>
  <si>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</si>
  <si>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</si>
  <si>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</si>
  <si>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</si>
  <si>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</si>
  <si>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</si>
  <si>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</si>
  <si>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</si>
  <si>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</si>
  <si>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</si>
  <si>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</si>
  <si>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</si>
  <si>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</si>
  <si>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</si>
  <si>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</si>
  <si>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</si>
  <si>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</si>
  <si>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</si>
  <si>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</si>
  <si>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</si>
  <si>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</si>
  <si>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</si>
  <si>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</si>
  <si>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</si>
  <si>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</si>
  <si>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</si>
  <si>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</si>
  <si>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</si>
  <si>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</si>
  <si>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</si>
  <si>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</si>
  <si>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</si>
  <si>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</si>
  <si>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</si>
  <si>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</si>
  <si>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</si>
  <si>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</si>
  <si>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</si>
  <si>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</si>
  <si>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</si>
  <si>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</si>
  <si>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</si>
  <si>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</si>
  <si>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</si>
  <si>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</si>
  <si>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</si>
  <si>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</si>
  <si>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</si>
  <si>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</si>
  <si>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</si>
  <si>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</si>
  <si>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</si>
  <si>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</si>
  <si>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</si>
  <si>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</si>
  <si>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</si>
  <si>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</si>
  <si>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</si>
  <si>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</si>
  <si>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</si>
  <si>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</si>
  <si>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</si>
  <si>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</si>
  <si>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</si>
  <si>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</si>
  <si>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</si>
  <si>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</si>
  <si>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</si>
  <si>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</si>
  <si>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</si>
  <si>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</si>
  <si>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</si>
  <si>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</si>
  <si>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</si>
  <si>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</si>
  <si>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</si>
  <si>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</si>
  <si>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</si>
  <si>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</si>
  <si>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</si>
  <si>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</si>
  <si>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</si>
  <si>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</si>
  <si>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</si>
  <si>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</si>
  <si>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</si>
  <si>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</si>
  <si>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</si>
  <si>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</si>
  <si>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</si>
  <si>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</si>
  <si>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</si>
  <si>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</si>
  <si>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</si>
  <si>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</si>
  <si>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</si>
  <si>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</si>
  <si>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</si>
  <si>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</si>
  <si>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</si>
  <si>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</si>
  <si>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</si>
  <si>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</si>
  <si>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</si>
  <si>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</si>
  <si>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</si>
  <si>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</si>
  <si>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</si>
  <si>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</si>
  <si>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</si>
  <si>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</si>
  <si>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</si>
  <si>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</si>
  <si>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</si>
  <si>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</si>
  <si>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</si>
  <si>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</si>
  <si>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</si>
  <si>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</si>
  <si>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</si>
  <si>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</si>
  <si>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</si>
  <si>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</si>
  <si>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</si>
  <si>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</si>
  <si>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</si>
  <si>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</si>
  <si>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</si>
  <si>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</si>
  <si>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</si>
  <si>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</si>
  <si>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</si>
  <si>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</si>
  <si>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</si>
  <si>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</si>
  <si>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</si>
  <si>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</si>
  <si>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</si>
  <si>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</si>
  <si>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</si>
  <si>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</si>
  <si>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</si>
  <si>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</si>
  <si>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</si>
  <si>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</si>
  <si>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</si>
  <si>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</si>
  <si>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</si>
  <si>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</si>
  <si>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</si>
  <si>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</si>
  <si>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</si>
  <si>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</si>
  <si>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</si>
  <si>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</si>
  <si>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</si>
  <si>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</si>
  <si>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</si>
  <si>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</si>
  <si>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</si>
  <si>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</si>
  <si>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</si>
  <si>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</si>
  <si>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</si>
  <si>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</si>
  <si>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</si>
  <si>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</si>
  <si>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</si>
  <si>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</si>
  <si>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</si>
  <si>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</si>
  <si>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</si>
  <si>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</si>
  <si>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</si>
  <si>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</si>
  <si>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</si>
  <si>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</si>
  <si>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</si>
  <si>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</si>
  <si>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</si>
  <si>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</si>
  <si>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</si>
  <si>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</si>
  <si>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</si>
  <si>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</si>
  <si>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</si>
  <si>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</si>
  <si>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</si>
  <si>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</si>
  <si>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</si>
  <si>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</si>
  <si>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</si>
  <si>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</si>
  <si>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</si>
  <si>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</si>
  <si>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</si>
  <si>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</si>
  <si>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</si>
  <si>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</si>
  <si>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</si>
  <si>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</si>
  <si>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</si>
  <si>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</si>
  <si>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</si>
  <si>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</si>
  <si>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</si>
  <si>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</si>
  <si>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</si>
  <si>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</si>
  <si>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</si>
  <si>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</si>
  <si>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</si>
  <si>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</si>
  <si>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</si>
  <si>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</si>
  <si>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</si>
  <si>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</si>
  <si>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</si>
  <si>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</si>
  <si>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</si>
  <si>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</si>
  <si>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</si>
  <si>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</si>
  <si>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</si>
  <si>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</si>
  <si>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</si>
  <si>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</si>
  <si>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</si>
  <si>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</si>
  <si>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</si>
  <si>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</si>
  <si>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</si>
  <si>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</si>
  <si>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</si>
  <si>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</si>
  <si>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</si>
  <si>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</si>
  <si>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</si>
  <si>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</si>
  <si>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</si>
  <si>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</si>
  <si>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</si>
  <si>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</si>
  <si>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</si>
  <si>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</si>
  <si>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</si>
  <si>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</si>
  <si>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</si>
  <si>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</si>
  <si>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</si>
  <si>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</si>
  <si>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</si>
  <si>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</si>
  <si>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</si>
  <si>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</si>
  <si>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</si>
  <si>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</si>
  <si>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</si>
  <si>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</si>
  <si>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</si>
  <si>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</si>
  <si>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</si>
  <si>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</si>
  <si>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</si>
  <si>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</si>
  <si>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</si>
  <si>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</si>
  <si>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</si>
  <si>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</si>
  <si>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</si>
  <si>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</si>
  <si>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</si>
  <si>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</si>
  <si>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</si>
  <si>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</si>
  <si>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</si>
  <si>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</si>
  <si>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</si>
  <si>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</si>
  <si>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</si>
  <si>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</si>
  <si>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</si>
  <si>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</si>
  <si>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</si>
  <si>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</si>
  <si>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</si>
  <si>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</si>
  <si>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</si>
  <si>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</si>
  <si>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</si>
  <si>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</si>
  <si>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</si>
  <si>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</si>
  <si>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</si>
  <si>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</si>
  <si>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</si>
  <si>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</si>
  <si>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</si>
  <si>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</si>
  <si>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</si>
  <si>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</si>
  <si>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</si>
  <si>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</si>
  <si>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</si>
  <si>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</si>
  <si>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</si>
  <si>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</si>
  <si>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</si>
  <si>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</si>
  <si>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</si>
  <si>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</si>
  <si>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</si>
  <si>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</si>
  <si>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</si>
  <si>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</si>
  <si>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</si>
  <si>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</si>
  <si>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</si>
  <si>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</si>
  <si>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</si>
  <si>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</si>
  <si>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</si>
  <si>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</si>
  <si>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</si>
  <si>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</si>
  <si>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</si>
  <si>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</si>
  <si>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</si>
  <si>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</si>
  <si>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</si>
  <si>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</si>
  <si>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</si>
  <si>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</si>
  <si>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</si>
  <si>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</si>
  <si>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</si>
  <si>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</si>
  <si>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</si>
  <si>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</si>
  <si>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</si>
  <si>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</si>
  <si>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</si>
  <si>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</si>
  <si>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</si>
  <si>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</si>
  <si>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</si>
  <si>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</si>
  <si>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</si>
  <si>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</si>
  <si>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</si>
  <si>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</si>
  <si>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</si>
  <si>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</si>
  <si>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</si>
  <si>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</si>
  <si>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</si>
  <si>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</si>
  <si>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</si>
  <si>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</si>
  <si>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</si>
  <si>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</si>
  <si>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</si>
  <si>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</si>
  <si>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</si>
  <si>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</si>
  <si>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</si>
  <si>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</si>
  <si>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</si>
  <si>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</si>
  <si>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</si>
  <si>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</si>
  <si>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</si>
  <si>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</si>
  <si>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</si>
  <si>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</si>
  <si>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</si>
  <si>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</si>
  <si>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</si>
  <si>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</si>
  <si>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</si>
  <si>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</si>
  <si>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</si>
  <si>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</si>
  <si>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</si>
  <si>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</si>
  <si>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</si>
  <si>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</si>
  <si>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</si>
  <si>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</si>
  <si>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</si>
  <si>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</si>
  <si>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</si>
  <si>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</si>
  <si>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</si>
  <si>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</si>
  <si>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</si>
  <si>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</si>
  <si>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</si>
  <si>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</si>
  <si>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</si>
  <si>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</si>
  <si>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</si>
  <si>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</si>
  <si>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</si>
  <si>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</si>
  <si>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</si>
  <si>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</si>
  <si>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</si>
  <si>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</si>
  <si>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</si>
  <si>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</si>
  <si>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</si>
  <si>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</si>
  <si>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</si>
  <si>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</si>
  <si>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</si>
  <si>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</si>
  <si>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</si>
  <si>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</si>
  <si>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</si>
  <si>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</si>
  <si>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</si>
  <si>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</si>
  <si>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</si>
  <si>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</si>
  <si>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</si>
  <si>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</si>
  <si>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</si>
  <si>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</si>
  <si>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</si>
  <si>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</si>
  <si>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</si>
  <si>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</si>
  <si>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</si>
  <si>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</si>
  <si>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</si>
  <si>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</si>
  <si>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</si>
  <si>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</si>
  <si>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</si>
  <si>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</si>
  <si>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</si>
  <si>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</si>
  <si>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</si>
  <si>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</si>
  <si>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</si>
  <si>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</si>
  <si>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</si>
  <si>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</si>
  <si>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</si>
  <si>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</si>
  <si>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</si>
  <si>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</si>
  <si>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</si>
  <si>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</si>
  <si>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</si>
  <si>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</si>
  <si>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</si>
  <si>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</si>
  <si>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</si>
  <si>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</si>
  <si>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</si>
  <si>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</si>
  <si>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</si>
  <si>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</si>
  <si>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</si>
  <si>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</si>
  <si>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</si>
  <si>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</si>
  <si>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</si>
  <si>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</si>
  <si>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</si>
  <si>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</si>
  <si>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</si>
  <si>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</si>
  <si>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</si>
  <si>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</si>
  <si>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</si>
  <si>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</si>
  <si>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</si>
  <si>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</si>
  <si>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</si>
  <si>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</si>
  <si>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</si>
  <si>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</si>
  <si>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</si>
  <si>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</si>
  <si>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</si>
  <si>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</si>
  <si>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</si>
  <si>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</si>
  <si>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</si>
  <si>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</si>
  <si>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</si>
  <si>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</si>
  <si>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</si>
  <si>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</si>
  <si>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</si>
  <si>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</si>
  <si>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</si>
  <si>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</si>
  <si>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</si>
  <si>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</si>
  <si>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</si>
  <si>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</si>
  <si>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</si>
  <si>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</si>
  <si>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</si>
  <si>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</si>
  <si>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</si>
  <si>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</si>
  <si>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</si>
  <si>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</si>
  <si>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</si>
  <si>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</si>
  <si>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</si>
  <si>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</si>
  <si>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</si>
  <si>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</si>
  <si>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</si>
  <si>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</si>
  <si>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</si>
  <si>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</si>
  <si>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</si>
  <si>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</si>
  <si>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</si>
  <si>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</si>
  <si>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</si>
  <si>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</si>
  <si>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</si>
  <si>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</si>
  <si>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</si>
  <si>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</si>
  <si>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</si>
  <si>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</si>
  <si>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</si>
  <si>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</si>
  <si>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</si>
  <si>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</si>
  <si>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</si>
  <si>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</si>
  <si>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</si>
  <si>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</si>
  <si>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</si>
  <si>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</si>
  <si>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</si>
  <si>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</si>
  <si>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</si>
  <si>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</si>
  <si>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</si>
  <si>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</si>
  <si>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</si>
  <si>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</si>
  <si>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</si>
  <si>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</si>
  <si>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</si>
  <si>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</si>
  <si>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</si>
  <si>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</si>
  <si>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</si>
  <si>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</si>
  <si>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</si>
  <si>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</si>
  <si>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</si>
  <si>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</si>
  <si>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</si>
  <si>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</si>
  <si>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</si>
  <si>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</si>
  <si>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</si>
  <si>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</si>
  <si>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</si>
  <si>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</si>
  <si>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</si>
  <si>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</si>
  <si>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</si>
  <si>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</si>
  <si>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</si>
  <si>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</si>
  <si>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</si>
  <si>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</si>
  <si>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</si>
  <si>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</si>
  <si>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</si>
  <si>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</si>
  <si>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</si>
  <si>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</si>
  <si>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</si>
  <si>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</si>
  <si>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</si>
  <si>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</si>
  <si>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</si>
  <si>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</si>
  <si>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</si>
  <si>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</si>
  <si>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</si>
  <si>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</si>
  <si>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</si>
  <si>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</si>
  <si>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</si>
  <si>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</si>
  <si>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</si>
  <si>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</si>
  <si>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</si>
  <si>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</si>
  <si>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</si>
  <si>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</si>
  <si>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</si>
  <si>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</si>
  <si>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</si>
  <si>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</si>
  <si>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</si>
  <si>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</si>
  <si>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</si>
  <si>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</si>
  <si>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</si>
  <si>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</si>
  <si>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</si>
  <si>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</si>
  <si>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</si>
  <si>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</si>
  <si>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</si>
  <si>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</si>
  <si>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</si>
  <si>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</si>
  <si>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</si>
  <si>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</si>
  <si>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</si>
  <si>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</si>
  <si>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</si>
  <si>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</si>
  <si>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</si>
  <si>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</si>
  <si>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</si>
  <si>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</si>
  <si>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</si>
  <si>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</si>
  <si>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</si>
  <si>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</si>
  <si>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</si>
  <si>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</si>
  <si>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</si>
  <si>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</si>
  <si>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</si>
  <si>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</si>
  <si>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</si>
  <si>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</si>
  <si>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</si>
  <si>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</si>
  <si>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</si>
  <si>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</si>
  <si>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</si>
  <si>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</si>
  <si>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</si>
  <si>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</si>
  <si>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</si>
  <si>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</si>
  <si>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</si>
  <si>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</si>
  <si>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</si>
  <si>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</si>
  <si>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</si>
  <si>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</si>
  <si>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</si>
  <si>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</si>
  <si>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</si>
  <si>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</si>
  <si>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</si>
  <si>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</si>
  <si>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</si>
  <si>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</si>
  <si>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</si>
  <si>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</si>
  <si>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</si>
  <si>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</si>
  <si>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</si>
  <si>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</si>
  <si>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</si>
  <si>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</si>
  <si>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</si>
  <si>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</si>
  <si>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</si>
  <si>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</si>
  <si>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</si>
  <si>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</si>
  <si>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</si>
  <si>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</si>
  <si>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</si>
  <si>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</si>
  <si>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</si>
  <si>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</si>
  <si>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</si>
  <si>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</si>
  <si>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</si>
  <si>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</si>
  <si>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</si>
  <si>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</si>
  <si>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</si>
  <si>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</si>
  <si>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</si>
  <si>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</si>
  <si>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</si>
  <si>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</si>
  <si>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</si>
  <si>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</si>
  <si>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</si>
  <si>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</si>
  <si>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</si>
  <si>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</si>
  <si>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</si>
  <si>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</si>
  <si>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</si>
  <si>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</si>
  <si>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</si>
  <si>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</si>
  <si>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</si>
  <si>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</si>
  <si>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</si>
  <si>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</si>
  <si>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</si>
  <si>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</si>
  <si>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</si>
  <si>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</si>
  <si>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</si>
  <si>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</si>
  <si>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</si>
  <si>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</si>
  <si>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</si>
  <si>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</si>
  <si>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</si>
  <si>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</si>
  <si>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</si>
  <si>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</si>
  <si>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</si>
  <si>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</si>
  <si>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</si>
  <si>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</si>
  <si>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</si>
  <si>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</si>
  <si>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</si>
  <si>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</si>
  <si>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</si>
  <si>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</si>
  <si>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</si>
  <si>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</si>
  <si>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</si>
  <si>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</si>
  <si>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</si>
  <si>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</si>
  <si>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</si>
  <si>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</si>
  <si>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</si>
  <si>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</si>
  <si>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</si>
  <si>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</si>
  <si>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</si>
  <si>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</si>
  <si>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</si>
  <si>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</si>
  <si>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</si>
  <si>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</si>
  <si>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</si>
  <si>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</si>
  <si>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</si>
  <si>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</si>
  <si>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</si>
  <si>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</si>
  <si>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</si>
  <si>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</si>
  <si>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</si>
  <si>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</si>
  <si>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</si>
  <si>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</si>
  <si>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</si>
  <si>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</si>
  <si>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</si>
  <si>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</si>
  <si>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</si>
  <si>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</si>
  <si>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</si>
  <si>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</si>
  <si>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</si>
  <si>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</si>
  <si>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</si>
  <si>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</si>
  <si>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</si>
  <si>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</si>
  <si>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</si>
  <si>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</si>
  <si>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</si>
  <si>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</si>
  <si>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</si>
  <si>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</si>
  <si>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</si>
  <si>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</si>
  <si>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</si>
  <si>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</si>
  <si>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</si>
  <si>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</si>
  <si>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</si>
  <si>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</si>
  <si>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</si>
  <si>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</si>
  <si>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</si>
  <si>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</si>
  <si>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</si>
  <si>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</si>
  <si>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</si>
  <si>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</si>
  <si>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</si>
  <si>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</si>
  <si>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</si>
  <si>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</si>
  <si>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</si>
  <si>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</si>
  <si>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</si>
  <si>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</si>
  <si>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</si>
  <si>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</si>
  <si>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</si>
  <si>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</si>
  <si>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</si>
  <si>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</si>
  <si>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</si>
  <si>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</si>
  <si>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</si>
  <si>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</si>
  <si>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</si>
  <si>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</si>
  <si>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</si>
  <si>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</si>
  <si>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</si>
  <si>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</si>
  <si>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</si>
  <si>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</si>
  <si>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</si>
  <si>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</si>
  <si>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</si>
  <si>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</si>
  <si>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</si>
  <si>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</si>
  <si>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</si>
  <si>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</si>
  <si>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</si>
  <si>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</si>
  <si>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</si>
  <si>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</si>
  <si>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</si>
  <si>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</si>
  <si>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</si>
  <si>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</si>
  <si>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</si>
  <si>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</si>
  <si>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</si>
  <si>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</si>
  <si>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</si>
  <si>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</si>
  <si>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</si>
  <si>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</si>
  <si>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</si>
  <si>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</si>
  <si>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</si>
  <si>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</si>
  <si>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</si>
  <si>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</si>
  <si>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</si>
  <si>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</si>
  <si>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</si>
  <si>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</si>
  <si>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</si>
  <si>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</si>
  <si>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</si>
  <si>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</si>
  <si>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</si>
  <si>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</si>
  <si>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</si>
  <si>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</si>
  <si>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</si>
  <si>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</si>
  <si>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</si>
  <si>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</si>
  <si>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</si>
  <si>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</si>
  <si>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</si>
  <si>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</si>
  <si>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</si>
  <si>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</si>
  <si>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</si>
  <si>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</si>
  <si>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</si>
  <si>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</si>
  <si>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</si>
  <si>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</si>
  <si>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</si>
  <si>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</si>
  <si>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</si>
  <si>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</si>
  <si>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</si>
  <si>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</si>
  <si>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</si>
  <si>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</si>
  <si>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</si>
  <si>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</si>
  <si>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</si>
  <si>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</si>
  <si>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</si>
  <si>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</si>
  <si>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</si>
  <si>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</si>
  <si>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</si>
  <si>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</si>
  <si>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</si>
  <si>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</si>
  <si>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</si>
  <si>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</si>
  <si>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</si>
  <si>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</si>
  <si>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</si>
  <si>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</si>
  <si>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</si>
  <si>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</si>
  <si>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</si>
  <si>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</si>
  <si>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</si>
  <si>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</si>
  <si>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</si>
  <si>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</si>
  <si>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</si>
  <si>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</si>
  <si>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</si>
  <si>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</si>
  <si>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</si>
  <si>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</si>
  <si>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</si>
  <si>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</si>
  <si>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</si>
  <si>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</si>
  <si>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</si>
  <si>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</si>
  <si>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</si>
  <si>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</si>
  <si>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</si>
  <si>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</si>
  <si>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</si>
  <si>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</si>
  <si>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</si>
  <si>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</si>
  <si>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</si>
  <si>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</si>
  <si>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</si>
  <si>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</si>
  <si>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</si>
  <si>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</si>
  <si>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</si>
  <si>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</si>
  <si>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</si>
  <si>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</si>
  <si>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</si>
  <si>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</si>
  <si>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</si>
  <si>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</si>
  <si>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</si>
  <si>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</si>
  <si>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</si>
  <si>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</si>
  <si>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</si>
  <si>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</si>
  <si>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</si>
  <si>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</si>
  <si>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</si>
  <si>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</si>
  <si>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</si>
  <si>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PCM-20251205-00000956</t>
  </si>
  <si>
    <t>60 min</t>
  </si>
  <si>
    <t>65 min</t>
  </si>
  <si>
    <t>PCM-20251205-00000980</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</si>
  <si>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</si>
  <si>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</si>
  <si>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</si>
  <si>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</si>
  <si>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</si>
  <si>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</si>
  <si>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</si>
  <si>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</si>
  <si>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</si>
  <si>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PCM-20251205-00000912</t>
  </si>
  <si>
    <t xml:space="preserve">team need 90 minutes </t>
  </si>
  <si>
    <t>PCM-20251205-00000925</t>
  </si>
  <si>
    <t>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</si>
</sst>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9" totalsRowShown="0" headerRowDxfId="13" tableBorderDxfId="12">
  <autoFilter ref="A1:L41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333.91548530092405</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45996.86391122685</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45996.86391122685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45996.86391122685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45996.86391122685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45996.86391122685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45996.86391122685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45996.86391122685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45996.86391122685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45996.86391122685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45996.86391122685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45996.86391122685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45996.86391122685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45996.86391122685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45996.86391122685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45996.86391122685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45996.86391122685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45996.86391122685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45996.86391122685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45996.86391122685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45996.86391122685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45996.86391122685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45996.86391122685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45996.86391122685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45996.86391122685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45996.86391122685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45996.86391122685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45996.86391122685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45996.86391122685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45996.86391122685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45996.86391122685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45996.86391122685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45996.86391122685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45996.86391122685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45996.86391122685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45996.86391122685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45996.86391122685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45996.86391122685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45996.86391122685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45996.86391122685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45996.86391122685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45996.86391122685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45996.86391122685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45996.86391122685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45996.86391122685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45996.86391122685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45996.86391122685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45996.86391122685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45996.86391122685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45996.86391122685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45996.86391122685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45996.86391122685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45996.86391122685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45996.86391122685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45996.86391122685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45996.86391122685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45996.86391122685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45996.86391122685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45996.86391122685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45996.86391122685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45996.86391122685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45996.86391122685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45996.86391122685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45996.86391122685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45996.86391122685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45996.86391122685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45996.86391122685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45996.86391122685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45996.86391122685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45996.86391122685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45996.86391122685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45996.86391122685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45996.86391122685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45996.86391122685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45996.86391122685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45996.86391122685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45996.86391122685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45996.86391122685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45996.86391122685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45996.86391122685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45996.86391122685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45996.86391122685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45996.86391122685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45996.86391122685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45996.86391122685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45996.86391122685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45996.86391122685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45996.86391122685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45996.86391122685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45996.86391122685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45996.86391122685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45996.86391122685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45996.86391122685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45996.86391122685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45996.86391122685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45996.86391122685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45996.86391122685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45996.86391122685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45996.86391122685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45996.86391122685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45996.86391122685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45996.86391122685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45996.86391122685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45996.86391122685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45996.86391122685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45996.86391122685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45996.86391122685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45996.86391122685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45996.86391122685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45996.86391122685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45996.86391122685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45996.86391122685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45996.86391122685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45996.86391122685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45996.86391122685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45996.86391122685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45996.86391122685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45996.86391122685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45996.86391122685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45996.86391122685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45996.86391122685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45996.86391122685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45996.86391122685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45996.86391122685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45996.86391122685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45996.86391122685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45996.86391122685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45996.86391122685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45996.86391122685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45996.86391122685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45996.86391122685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45996.86391122685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45996.86391122685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45996.86391122685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45996.86391122685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45996.86391122685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45996.86391122685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45996.86391122685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45996.86391122685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45996.86391122685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45996.86391122685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45996.86391122685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45996.86391122685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45996.86391122685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45996.86391122685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45996.86391122685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45996.86391122685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45996.86391122685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45996.86391122685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45996.86391122685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45996.86391122685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45996.86391122685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45996.86391122685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45996.86391122685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45996.86391122685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45996.86391122685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45996.86391122685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45996.86391122685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45996.86391122685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45996.86391122685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45996.86391122685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45996.86391122685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45996.86391122685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45996.86391122685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45996.86391122685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45996.86391122685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45996.86391122685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45996.86391122685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45996.86391122685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45996.86391122685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45996.86391122685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45996.86391122685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45996.86391122685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45996.86391122685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45996.86391122685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45996.86391122685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45996.86391122685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45996.86391122685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45996.86391122685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45996.86391122685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45996.86391122685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45996.86391122685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45996.86391122685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45996.86391122685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45996.86391122685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45996.86391122685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45996.86391122685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45996.86391122685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45996.86391122685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45996.86391122685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45996.86391122685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45996.86391122685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45996.86391122685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45996.86391122685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45996.86391122685</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45996.86391122685</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0AD4EFD2-E942-4CF1-8B3A-2D37433417A7}"/>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171.86407326388871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12.476492245368718</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45996.86391122685</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45996.86391122685</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45996.86391122685</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45996.86391122685</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45996.86391122685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45996.86391122685</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45996.86391122685</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45996.86391122685</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45996.86391122685</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45996.86391122685</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45996.86391122685</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45996.86391122685</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45996.86391122685</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45996.86391122685</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45996.86391122685</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45996.86391122685</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45996.86391122685</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45996.86391122685</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45996.86391122685</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45996.86391122685</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45996.86391122685</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45996.86391122685</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45996.86391122685</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45996.86391122685</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45996.86391122685</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45996.86391122685</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45996.86391122685</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45996.86391122685</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45996.86391122685</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45996.86391122685</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45996.86391122685</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45996.86391122685</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45996.86391122685</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45996.86391122685</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45996.86391122685</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45996.86391122685</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45996.86391122685</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45996.86391122685</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45996.86391122685</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45996.86391122685</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45996.86391122685</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45996.86391122685</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45996.86391122685</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45996.86391122685</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45996.86391122685</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45996.86391122685</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45996.86391122685</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45996.86391122685</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45996.86391122685</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45996.86391122685</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45996.86391122685</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45996.86391122685</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45996.86391122685</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45996.86391122685</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45996.86391122685</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45996.86391122685</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45996.86391122685</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45996.86391122685</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45996.86391122685</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45996.86391122685</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45996.86391122685</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45996.86391122685</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45996.86391122685</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45996.86391122685</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45996.86391122685</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45996.86391122685</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45996.86391122685</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45996.86391122685</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45996.86391122685</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45996.86391122685</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45996.86391122685</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45996.86391122685</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45996.86391122685</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45996.86391122685</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45996.86391122685</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45996.86391122685</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45996.86391122685</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45996.86391122685</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45996.86391122685</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45996.86391122685</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45996.86391122685</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45996.86391122685</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45996.86391122685</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45996.86391122685</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45996.86391122685</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45996.86391122685</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45996.86391122685</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45996.86391122685</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45996.86391122685</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45996.86391122685</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45996.86391122685</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45996.86391122685</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45996.86391122685</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45996.86391122685</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45996.86391122685</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45996.86391122685</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45996.86391122685</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45996.86391122685</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45996.86391122685</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45996.86391122685</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45996.86391122685</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45996.86391122685</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45996.86391122685</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45996.86391122685</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45996.86391122685</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45996.86391122685</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45996.86391122685</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45996.86391122685</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45996.86391122685</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45996.86391122685</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45996.86391122685</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45996.86391122685</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45996.86391122685</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45996.86391122685</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45996.86391122685</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45996.86391122685</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45996.86391122685</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45996.86391122685</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45996.86391122685</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45996.86391122685</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45996.86391122685</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45996.86391122685</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45996.86391122685</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45996.86391122685</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45996.86391122685</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45996.86391122685</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45996.86391122685</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45996.86391122685</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45996.86391122685</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45996.86391122685</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45996.86391122685</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45996.86391122685</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45996.86391122685</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45996.86391122685</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45996.86391122685</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45996.86391122685</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45996.86391122685</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45996.86391122685</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45996.86391122685</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45996.86391122685</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45996.86391122685</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45996.86391122685</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45996.86391122685</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45996.86391122685</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45996.86391122685</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45996.86391122685</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45996.86391122685</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45996.86391122685</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45996.86391122685</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45996.86391122685</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45996.86391122685</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45996.86391122685</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45996.86391122685</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45996.86391122685</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45996.86391122685</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45996.86391122685</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45996.86391122685</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45996.86391122685</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45996.86391122685</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45996.86391122685</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45996.86391122685</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45996.86391122685</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45996.86391122685</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45996.86391122685</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45996.86391122685</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45996.86391122685</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45996.86391122685</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45996.86391122685</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45996.86391122685</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45996.86391122685</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45996.86391122685</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45996.86391122685</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45996.86391122685</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45996.86391122685</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45996.86391122685</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45996.86391122685</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45996.86391122685</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45996.86391122685</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45996.86391122685</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45996.86391122685</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45996.86391122685</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45996.86391122685</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45996.86391122685</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45996.86391122685</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45996.86391122685</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45996.86391122685</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45996.86391122685</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45996.86391122685</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45996.86391122685</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45996.86391122685</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45996.86391122685</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45996.86391122685</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45996.86391122685</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45996.86391122685</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45996.86391122685</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45996.86391122685</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45996.86391122685</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45996.86391122685</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45996.86391122685</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45996.86391122685</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45996.86391122685</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45996.86391122685</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45996.86391122685</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45996.86391122685</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45996.86391122685</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45996.86391122685</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45996.86391122685</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45996.86391122685</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45996.86391122685</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45996.86391122685</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45996.86391122685</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45996.86391122685</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45996.86391122685</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45996.86391122685</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45996.86391122685</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45996.86391122685</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45996.86391122685</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45996.86391122685</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45996.86391122685</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45996.86391122685</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45996.86391122685</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45996.86391122685</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45996.86391122685</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45996.86391122685</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45996.86391122685</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45996.86391122685</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45996.86391122685</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45996.86391122685</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45996.86391122685</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45996.86391122685</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45996.86391122685</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45996.86391122685</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45996.86391122685</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45996.86391122685</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45996.86391122685</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45996.86391122685</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45996.86391122685</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45996.86391122685</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45996.86391122685</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45996.86391122685</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45996.86391122685</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45996.86391122685</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45996.86391122685</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45996.86391122685</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45996.86391122685</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45996.86391122685</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45996.86391122685</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45996.86391122685</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45996.86391122685</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45996.86391122685</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45996.86391122685</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45996.86391122685</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45996.86391122685</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45996.86391122685</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45996.86391122685</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45996.86391122685</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45996.86391122685</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45996.86391122685</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45996.86391122685</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45996.86391122685</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45996.86391122685</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45996.86391122685</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45996.86391122685</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45996.86391122685</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45996.86391122685</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45996.86391122685</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45996.86391122685</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45996.86391122685</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45996.86391122685</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45996.86391122685</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45996.86391122685</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45996.86391122685</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45996.86391122685</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45996.86391122685</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45996.86391122685</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45996.86391122685</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45996.86391122685</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45996.86391122685</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45996.86391122685</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45996.86391122685</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45996.86391122685</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45996.86391122685</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45996.86391122685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45996.86391122685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45996.86391122685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45996.86391122685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45996.86391122685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45996.86391122685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45996.86391122685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45996.86391122685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45996.86391122685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45996.86391122685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45996.86391122685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45996.86391122685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45996.86391122685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45996.86391122685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45996.86391122685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45996.86391122685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45996.86391122685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45996.86391122685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45996.86391122685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45996.86391122685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45996.86391122685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45996.86391122685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45996.86391122685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45996.86391122685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45996.86391122685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45996.86391122685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45996.86391122685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45996.86391122685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45996.86391122685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45996.86391122685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45996.86391122685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45996.86391122685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45996.86391122685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45996.86391122685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45996.86391122685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45996.86391122685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45996.86391122685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45996.86391122685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45996.86391122685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45996.86391122685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45996.86391122685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45996.86391122685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45996.86391122685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45996.86391122685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45996.86391122685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45996.86391122685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45996.86391122685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45996.86391122685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45996.86391122685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45996.86391122685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45996.86391122685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45996.86391122685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45996.86391122685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45996.86391122685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45996.86391122685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45996.86391122685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45996.86391122685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45996.86391122685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45996.86391122685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45996.86391122685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45996.86391122685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45996.86391122685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45996.86391122685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45996.86391122685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45996.86391122685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45996.86391122685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45996.86391122685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45996.86391122685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45996.86391122685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45996.86391122685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45996.86391122685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45996.86391122685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45996.86391122685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45996.86391122685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45996.86391122685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45996.86391122685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45996.86391122685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45996.86391122685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45996.86391122685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45996.86391122685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45996.86391122685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45996.86391122685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45996.86391122685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45996.86391122685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45996.86391122685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45996.86391122685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45996.86391122685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45996.86391122685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45996.86391122685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45996.86391122685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45996.86391122685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45996.86391122685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45996.86391122685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45996.86391122685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45996.86391122685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45996.86391122685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45996.86391122685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45996.86391122685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45996.86391122685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45996.86391122685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45996.86391122685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45996.86391122685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45996.86391122685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45996.86391122685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45996.86391122685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45996.86391122685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45996.86391122685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45996.86391122685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45996.86391122685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45996.86391122685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45996.86391122685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45996.86391122685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45996.86391122685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45996.86391122685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45996.86391122685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45996.86391122685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45996.86391122685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45996.86391122685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45996.86391122685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45996.86391122685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45996.86391122685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45996.86391122685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45996.86391122685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45996.86391122685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45996.86391122685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45996.86391122685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45996.86391122685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45996.86391122685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45996.86391122685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45996.86391122685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45996.86391122685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45996.86391122685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45996.86391122685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45996.86391122685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45996.86391122685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45996.86391122685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45996.86391122685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45996.86391122685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45996.86391122685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45996.86391122685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45996.86391122685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45996.86391122685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45996.86391122685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45996.86391122685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45996.86391122685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45996.86391122685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45996.86391122685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45996.86391122685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45996.86391122685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45996.86391122685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45996.86391122685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45996.86391122685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45996.86391122685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45996.86391122685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45996.86391122685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45996.86391122685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45996.86391122685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45996.86391122685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45996.86391122685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45996.86391122685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45996.86391122685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45996.86391122685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45996.86391122685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45996.86391122685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45996.86391122685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45996.86391122685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45996.86391122685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45996.86391122685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45996.86391122685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45996.86391122685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45996.86391122685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45996.86391122685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45996.86391122685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45996.86391122685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45996.86391122685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45996.86391122685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45996.86391122685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45996.86391122685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45996.86391122685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45996.86391122685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45996.86391122685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45996.86391122685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45996.86391122685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45996.86391122685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45996.86391122685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45996.86391122685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45996.86391122685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45996.86391122685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45996.86391122685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45996.86391122685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45996.86391122685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45996.86391122685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45996.86391122685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45996.86391122685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45996.86391122685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45996.86391122685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45996.86391122685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45996.86391122685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45996.86391122685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45996.86391122685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45996.86391122685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45996.86391122685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45996.86391122685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45996.86391122685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45996.86391122685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45996.86391122685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45996.86391122685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45996.86391122685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45996.86391122685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45996.86391122685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45996.86391122685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45996.86391122685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45996.86391122685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45996.86391122685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45996.86391122685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45996.86391122685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45996.86391122685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45996.86391122685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45996.86391122685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45996.86391122685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45996.86391122685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45996.86391122685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45996.86391122685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45996.86391122685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45996.86391122685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45996.86391122685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45996.86391122685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45996.86391122685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45996.86391122685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45996.86391122685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45996.86391122685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45996.86391122685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45996.86391122685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45996.86391122685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45996.86391122685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45996.86391122685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45996.86391122685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45996.86391122685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45996.86391122685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45996.86391122685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45996.86391122685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45996.86391122685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45996.86391122685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45996.86391122685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45996.86391122685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45996.86391122685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45996.86391122685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45996.86391122685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45996.86391122685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45996.86391122685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45996.86391122685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45996.86391122685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45996.86391122685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45996.86391122685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45996.86391122685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45996.86391122685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45996.86391122685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45996.86391122685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45996.86391122685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45996.86391122685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45996.86391122685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45996.86391122685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45996.86391122685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45996.86391122685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45996.86391122685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45996.86391122685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45996.86391122685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45996.86391122685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45996.86391122685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45996.86391122685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45996.86391122685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45996.86391122685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45996.86391122685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45996.86391122685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45996.86391122685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45996.86391122685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45996.86391122685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45996.86391122685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45996.86391122685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45996.86391122685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45996.86391122685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45996.86391122685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45996.86391122685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45996.86391122685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45996.86391122685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45996.86391122685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45996.86391122685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45996.86391122685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45996.86391122685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45996.86391122685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45996.86391122685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45996.86391122685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45996.86391122685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45996.86391122685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45996.86391122685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45996.86391122685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45996.86391122685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45996.86391122685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45996.86391122685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45996.86391122685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45996.86391122685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45996.86391122685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45996.86391122685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45996.86391122685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45996.86391122685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45996.86391122685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45996.86391122685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45996.86391122685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45996.86391122685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45996.86391122685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45996.86391122685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45996.86391122685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45996.86391122685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45996.86391122685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45996.86391122685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45996.86391122685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45996.86391122685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45996.86391122685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45996.86391122685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45996.86391122685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45996.86391122685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45996.86391122685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45996.86391122685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45996.86391122685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45996.86391122685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45996.86391122685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45996.86391122685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45996.86391122685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45996.86391122685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45996.86391122685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45996.86391122685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45996.86391122685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45996.86391122685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45996.86391122685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45996.86391122685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45996.86391122685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45996.86391122685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45996.86391122685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45996.86391122685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45996.86391122685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45996.86391122685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45996.86391122685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45996.86391122685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45996.86391122685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45996.86391122685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45996.86391122685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45996.86391122685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45996.86391122685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45996.86391122685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45996.86391122685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45996.86391122685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45996.86391122685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45996.86391122685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45996.86391122685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45996.86391122685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45996.86391122685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45996.86391122685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45996.86391122685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45996.86391122685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45996.86391122685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45996.86391122685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45996.86391122685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45996.86391122685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45996.86391122685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45996.86391122685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45996.86391122685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45996.86391122685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45996.86391122685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45996.86391122685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45996.86391122685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45996.86391122685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45996.86391122685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45996.86391122685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45996.86391122685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45996.86391122685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45996.86391122685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45996.86391122685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45996.86391122685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45996.86391122685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45996.86391122685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45996.86391122685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45996.86391122685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45996.86391122685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45996.86391122685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45996.86391122685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45996.86391122685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45996.86391122685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45996.86391122685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45996.86391122685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45996.86391122685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45996.86391122685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45996.86391122685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45996.86391122685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45996.86391122685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45996.86391122685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45996.86391122685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45996.86391122685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45996.86391122685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45996.86391122685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45996.86391122685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45996.86391122685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45996.86391122685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45996.86391122685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45996.86391122685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45996.86391122685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45996.86391122685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45996.86391122685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45996.86391122685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45996.86391122685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45996.86391122685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45996.86391122685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45996.86391122685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45996.86391122685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45996.86391122685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45996.86391122685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45996.86391122685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45996.86391122685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45996.86391122685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45996.86391122685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45996.86391122685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45996.86391122685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45996.86391122685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45996.86391122685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45996.86391122685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45996.86391122685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45996.86391122685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45996.86391122685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45996.86391122685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45996.86391122685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45996.86391122685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45996.86391122685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45996.86391122685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45996.86391122685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45996.86391122685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45996.86391122685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45996.86391122685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45996.86391122685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45996.86391122685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45996.86391122685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45996.86391122685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45996.86391122685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45996.86391122685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45996.86391122685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45996.86391122685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45996.86391122685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45996.86391122685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45996.86391122685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45996.86391122685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45996.86391122685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45996.86391122685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45996.86391122685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45996.86391122685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45996.86391122685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45996.86391122685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45996.86391122685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45996.86391122685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45996.86391122685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45996.86391122685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45996.86391122685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45996.86391122685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45996.86391122685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45996.86391122685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45996.86391122685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45996.86391122685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45996.86391122685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45996.86391122685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45996.86391122685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45996.86391122685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45996.86391122685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45996.86391122685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45996.86391122685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45996.86391122685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45996.86391122685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45996.86391122685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45996.86391122685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45996.86391122685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45996.86391122685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45996.86391122685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45996.86391122685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45996.86391122685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45996.86391122685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45996.86391122685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45996.86391122685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45996.86391122685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45996.86391122685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45996.86391122685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45996.86391122685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45996.86391122685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45996.86391122685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45996.86391122685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45996.86391122685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45996.86391122685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45996.86391122685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45996.86391122685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45996.86391122685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45996.86391122685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45996.86391122685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45996.86391122685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45996.86391122685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45996.86391122685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45996.86391122685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45996.86391122685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45996.86391122685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45996.86391122685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45996.86391122685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45996.86391122685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45996.86391122685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45996.86391122685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45996.86391122685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45996.86391122685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45996.86391122685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45996.86391122685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45996.86391122685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45996.86391122685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45996.86391122685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45996.86391122685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45996.86391122685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45996.86391122685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45996.86391122685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45996.86391122685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45996.86391122685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45996.86391122685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45996.86391122685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45996.86391122685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45996.86391122685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45996.86391122685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45996.86391122685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45996.86391122685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45996.86391122685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45996.86391122685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45996.86391122685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45996.86391122685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45996.86391122685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45996.86391122685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45996.86391122685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45996.86391122685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45996.86391122685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45996.86391122685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45996.86391122685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45996.86391122685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45996.86391122685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45996.86391122685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45996.86391122685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45996.86391122685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45996.86391122685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45996.86391122685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45996.86391122685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45996.86391122685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45996.86391122685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45996.86391122685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45996.86391122685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45996.86391122685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45996.86391122685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45996.86391122685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45996.86391122685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45996.86391122685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45996.86391122685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45996.86391122685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45996.86391122685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45996.86391122685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45996.86391122685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45996.86391122685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45996.86391122685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45996.86391122685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45996.86391122685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45996.86391122685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45996.86391122685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45996.86391122685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45996.86391122685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45996.86391122685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45996.86391122685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45996.86391122685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45996.86391122685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45996.86391122685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45996.86391122685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45996.86391122685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45996.86391122685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45996.86391122685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45996.86391122685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45996.86391122685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45996.86391122685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45996.86391122685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45996.86391122685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45996.86391122685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45996.86391122685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45996.86391122685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45996.86391122685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45996.86391122685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45996.86391122685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45996.86391122685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45996.86391122685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45996.86391122685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45996.86391122685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45996.86391122685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45996.86391122685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45996.86391122685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45996.86391122685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45996.86391122685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45996.86391122685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45996.86391122685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45996.86391122685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45996.86391122685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45996.86391122685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45996.86391122685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45996.86391122685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45996.86391122685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45996.86391122685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45996.86391122685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45996.86391122685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45996.86391122685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45996.86391122685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45996.86391122685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45996.86391122685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45996.86391122685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45996.86391122685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45996.86391122685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45996.86391122685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45996.86391122685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45996.86391122685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45996.86391122685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45996.86391122685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45996.86391122685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45996.86391122685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45996.86391122685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45996.86391122685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45996.86391122685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45996.86391122685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45996.86391122685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45996.86391122685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45996.86391122685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45996.86391122685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45996.86391122685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45996.86391122685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45996.86391122685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45996.86391122685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45996.86391122685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45996.86391122685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45996.86391122685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45996.86391122685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45996.86391122685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45996.86391122685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45996.86391122685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45996.86391122685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45996.86391122685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45996.86391122685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45996.86391122685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45996.86391122685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45996.86391122685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45996.86391122685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45996.86391122685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45996.86391122685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45996.86391122685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45996.86391122685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45996.86391122685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45996.86391122685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45996.86391122685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45996.86391122685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45996.86391122685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45996.86391122685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45996.86391122685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45996.86391122685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45996.86391122685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45996.86391122685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45996.86391122685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45996.86391122685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45996.86391122685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45996.86391122685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45996.86391122685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45996.86391122685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45996.86391122685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45996.86391122685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45996.86391122685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45996.86391122685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45996.86391122685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45996.86391122685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45996.86391122685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45996.86391122685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45996.86391122685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45996.86391122685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45996.86391122685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45996.86391122685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45996.86391122685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45996.86391122685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45996.86391122685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45996.86391122685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45996.86391122685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45996.86391122685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45996.86391122685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45996.86391122685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45996.86391122685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45996.86391122685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45996.86391122685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45996.86391122685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45996.86391122685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45996.86391122685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45996.86391122685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45996.86391122685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45996.86391122685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45996.86391122685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45996.86391122685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45996.86391122685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45996.86391122685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45996.86391122685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45996.86391122685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45996.86391122685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45996.86391122685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45996.86391122685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45996.86391122685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45996.86391122685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45996.86391122685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45996.86391122685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45996.86391122685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45996.86391122685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45996.86391122685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45996.86391122685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45996.86391122685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45996.86391122685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45996.86391122685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45996.86391122685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45996.86391122685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45996.86391122685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45996.86391122685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45996.86391122685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45996.86391122685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45996.86391122685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45996.86391122685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45996.86391122685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45996.86391122685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45996.86391122685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45996.86391122685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45996.86391122685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45996.86391122685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45996.86391122685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45996.86391122685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45996.86391122685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45996.86391122685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45996.86391122685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45996.86391122685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45996.86391122685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45996.86391122685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45996.86391122685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45996.86391122685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45996.86391122685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45996.86391122685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45996.86391122685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45996.86391122685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45996.86391122685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45996.86391122685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45996.86391122685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45996.86391122685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45996.86391122685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45996.86391122685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45996.86391122685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45996.86391122685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45996.86391122685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45996.86391122685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45996.86391122685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45996.86391122685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45996.86391122685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45996.86391122685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45996.86391122685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45996.86391122685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45996.86391122685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45996.86391122685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45996.86391122685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45996.86391122685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45996.86391122685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45996.86391122685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45996.86391122685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45996.86391122685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45996.86391122685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45996.86391122685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45996.86391122685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45996.86391122685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45996.86391122685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45996.86391122685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45996.86391122685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45996.86391122685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45996.86391122685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45996.86391122685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45996.86391122685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45996.86391122685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45996.86391122685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45996.86391122685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45996.86391122685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45996.86391122685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45996.86391122685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45996.86391122685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45996.86391122685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45996.86391122685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45996.86391122685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45996.86391122685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45996.86391122685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45996.86391122685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45996.86391122685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45996.86391122685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45996.86391122685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45996.86391122685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45996.86391122685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45996.86391122685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45996.86391122685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45996.86391122685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45996.86391122685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45996.86391122685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45996.86391122685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45996.86391122685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45996.86391122685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45996.86391122685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45996.86391122685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45996.86391122685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45996.86391122685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45996.86391122685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45996.86391122685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45996.86391122685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45996.86391122685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45996.86391122685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45996.86391122685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45996.86391122685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45996.86391122685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45996.86391122685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45996.86391122685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45996.86391122685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45996.86391122685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45996.86391122685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45996.86391122685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45996.86391122685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45996.86391122685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45996.86391122685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45996.86391122685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45996.86391122685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45996.86391122685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45996.86391122685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45996.86391122685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45996.86391122685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45996.86391122685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45996.86391122685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45996.86391122685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45996.86391122685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45996.86391122685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45996.86391122685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45996.86391122685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45996.86391122685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45996.86391122685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45996.86391122685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45996.86391122685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45996.86391122685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45996.86391122685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45996.86391122685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45996.86391122685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45996.86391122685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45996.86391122685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45996.86391122685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45996.86391122685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45996.86391122685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45996.86391122685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45996.86391122685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45996.86391122685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45996.86391122685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45996.86391122685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45996.86391122685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45996.86391122685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45996.86391122685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45996.86391122685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45996.86391122685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45996.86391122685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45996.86391122685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45996.86391122685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45996.86391122685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45996.86391122685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45996.86391122685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45996.86391122685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45996.86391122685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45996.86391122685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45996.86391122685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45996.86391122685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45996.86391122685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45996.86391122685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45996.86391122685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45996.86391122685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45996.86391122685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45996.86391122685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45996.86391122685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45996.86391122685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45996.86391122685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45996.86391122685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45996.86391122685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45996.86391122685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45996.86391122685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45996.86391122685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45996.86391122685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45996.86391122685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45996.86391122685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45996.86391122685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45996.86391122685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45996.86391122685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45996.86391122685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45996.86391122685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45996.86391122685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45996.86391122685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45996.86391122685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45996.86391122685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45996.86391122685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45996.86391122685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45996.86391122685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45996.86391122685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45996.86391122685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45996.86391122685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45996.86391122685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45996.86391122685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45996.86391122685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45996.86391122685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45996.86391122685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45996.86391122685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45996.86391122685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45996.86391122685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45996.86391122685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45996.86391122685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45996.86391122685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45996.86391122685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45996.86391122685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45996.86391122685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45996.86391122685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tabSelected="1" workbookViewId="0">
      <selection activeCell="F8" sqref="F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293.38319363425398</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13" ca="1" si="0">IFERROR(NOW()-F3,"")</f>
        <v>2.8494560181570705E-2</v>
      </c>
      <c r="H3" s="91">
        <v>45996.825706018521</v>
      </c>
      <c r="I3" s="108" t="str">
        <f>IFERROR(VLOOKUP(D3,DB!A:F,6,0),"")</f>
        <v>Generator-SG</v>
      </c>
      <c r="J3" s="108" t="str">
        <f>IFERROR(VLOOKUP(D3,DB!A:G,7,0),"")</f>
        <v>Dead</v>
      </c>
      <c r="K3" s="93" t="s">
        <v>39119</v>
      </c>
      <c r="L3" s="87" t="str">
        <f>IFERROR(VLOOKUP(D3,DB!A:I,9,0),"")</f>
        <v>Latis</v>
      </c>
    </row>
    <row r="4" spans="1:16" ht="15" customHeight="1">
      <c r="A4" s="108" t="s">
        <v>39120</v>
      </c>
      <c r="B4" s="108" t="str">
        <f>IFERROR(VLOOKUP(D4,DB!A:K,11,0),"")</f>
        <v>R4</v>
      </c>
      <c r="C4" s="89">
        <v>1</v>
      </c>
      <c r="D4" s="87" t="s">
        <v>28562</v>
      </c>
      <c r="E4" s="90" t="s">
        <v>39106</v>
      </c>
      <c r="F4" s="91">
        <v>45996.845138888886</v>
      </c>
      <c r="G4" s="92">
        <f t="shared" ca="1" si="0"/>
        <v>1.8772337964037433E-2</v>
      </c>
      <c r="H4" s="91">
        <v>45996.8280787037</v>
      </c>
      <c r="I4" s="108" t="str">
        <f>IFERROR(VLOOKUP(D4,DB!A:F,6,0),"")</f>
        <v>Generator-SG</v>
      </c>
      <c r="J4" s="108" t="str">
        <f>IFERROR(VLOOKUP(D4,DB!A:G,7,0),"")</f>
        <v>Vandalized</v>
      </c>
      <c r="K4" s="93" t="s">
        <v>39121</v>
      </c>
      <c r="L4" s="87" t="str">
        <f>IFERROR(VLOOKUP(D4,DB!A:I,9,0),"")</f>
        <v>Latis</v>
      </c>
    </row>
    <row r="5" spans="1:16" ht="15" customHeight="1">
      <c r="A5" s="108"/>
      <c r="B5" s="108" t="str">
        <f>IFERROR(VLOOKUP(D5,DB!A:K,11,0),"")</f>
        <v>R4</v>
      </c>
      <c r="C5" s="89">
        <v>1</v>
      </c>
      <c r="D5" s="87" t="s">
        <v>35403</v>
      </c>
      <c r="E5" s="90" t="s">
        <v>39106</v>
      </c>
      <c r="F5" s="91"/>
      <c r="G5" s="92">
        <f t="shared" ca="1" si="0"/>
        <v>45996.86391122685</v>
      </c>
      <c r="H5" s="91">
        <v>45996.848819444444</v>
      </c>
      <c r="I5" s="108" t="str">
        <f>IFERROR(VLOOKUP(D5,DB!A:F,6,0),"")</f>
        <v>SCECO</v>
      </c>
      <c r="J5" s="108" t="str">
        <f>IFERROR(VLOOKUP(D5,DB!A:G,7,0),"")</f>
        <v>Weak</v>
      </c>
      <c r="K5" s="93" t="s">
        <v>39122</v>
      </c>
      <c r="L5" s="87" t="str">
        <f>IFERROR(VLOOKUP(D5,DB!A:I,9,0),"")</f>
        <v>Latis</v>
      </c>
    </row>
    <row r="6" spans="1:16" ht="15" customHeight="1">
      <c r="A6" s="108" t="s">
        <v>39123</v>
      </c>
      <c r="B6" s="108" t="str">
        <f>IFERROR(VLOOKUP(D6,DB!A:K,11,0),"")</f>
        <v>R4</v>
      </c>
      <c r="C6" s="89">
        <v>5</v>
      </c>
      <c r="D6" s="87" t="s">
        <v>36157</v>
      </c>
      <c r="E6" s="90" t="s">
        <v>39106</v>
      </c>
      <c r="F6" s="91">
        <v>45996.859722222223</v>
      </c>
      <c r="G6" s="92">
        <f t="shared" ca="1" si="0"/>
        <v>4.1890046268235892E-3</v>
      </c>
      <c r="H6" s="91">
        <v>45996.85355324074</v>
      </c>
      <c r="I6" s="108" t="str">
        <f>IFERROR(VLOOKUP(D6,DB!A:F,6,0),"")</f>
        <v>Generator-SG</v>
      </c>
      <c r="J6" s="108" t="str">
        <f>IFERROR(VLOOKUP(D6,DB!A:G,7,0),"")</f>
        <v>In progress</v>
      </c>
      <c r="K6" s="93" t="s">
        <v>39124</v>
      </c>
      <c r="L6" s="87" t="str">
        <f>IFERROR(VLOOKUP(D6,DB!A:I,9,0),"")</f>
        <v>Latis</v>
      </c>
    </row>
    <row r="7" spans="1:16" ht="15" customHeight="1">
      <c r="A7" s="108"/>
      <c r="B7" s="108" t="str">
        <f>IFERROR(VLOOKUP(D7,DB!A:K,11,0),"")</f>
        <v/>
      </c>
      <c r="C7" s="89"/>
      <c r="D7" s="87"/>
      <c r="E7" s="90"/>
      <c r="F7" s="91"/>
      <c r="G7" s="92">
        <f t="shared" ca="1" si="0"/>
        <v>45996.86391122685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45996.86391122685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45996.86391122685</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45996.86391122685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45996.86391122685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45996.86391122685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45996.86391122685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45996.86391122685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45996.86391122685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45996.86391122685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45996.86391122685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45996.86391122685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45996.86391122685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45996.86391122685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45996.86391122685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45996.86391122685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45996.86391122685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45996.86391122685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45996.86391122685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45996.86391122685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45996.86391122685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45996.86391122685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45996.86391122685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45996.86391122685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45996.86391122685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45996.86391122685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45996.86391122685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45996.86391122685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45996.86391122685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45996.86391122685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45996.86391122685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45996.86391122685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45996.86391122685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45996.86391122685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45996.86391122685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45996.86391122685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45996.86391122685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45996.86391122685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45996.86391122685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45996.86391122685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45996.86391122685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45996.86391122685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45996.86391122685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45996.86391122685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45996.86391122685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45996.86391122685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45996.86391122685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45996.86391122685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45996.86391122685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45996.86391122685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45996.86391122685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45996.86391122685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45996.86391122685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45996.86391122685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45996.86391122685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45996.86391122685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45996.86391122685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45996.86391122685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45996.86391122685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45996.86391122685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45996.86391122685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45996.86391122685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45996.86391122685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45996.86391122685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45996.86391122685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45996.86391122685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45996.86391122685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45996.86391122685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45996.86391122685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45996.86391122685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45996.86391122685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45996.86391122685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45996.86391122685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45996.86391122685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45996.86391122685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45996.86391122685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45996.86391122685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45996.86391122685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45996.86391122685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45996.86391122685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45996.86391122685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45996.86391122685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45996.86391122685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45996.86391122685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45996.86391122685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45996.86391122685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45996.86391122685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45996.86391122685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45996.86391122685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45996.86391122685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45996.86391122685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45996.86391122685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45996.86391122685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45996.86391122685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45996.86391122685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45996.86391122685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45996.86391122685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45996.86391122685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45996.86391122685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45996.86391122685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45996.86391122685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45996.86391122685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45996.86391122685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45996.86391122685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45996.86391122685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45996.86391122685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45996.86391122685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45996.86391122685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45996.86391122685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45996.86391122685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45996.86391122685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45996.86391122685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45996.86391122685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45996.86391122685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45996.86391122685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45996.86391122685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45996.86391122685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45996.86391122685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45996.86391122685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45996.86391122685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45996.86391122685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45996.86391122685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45996.86391122685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45996.86391122685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45996.86391122685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45996.86391122685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45996.86391122685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45996.86391122685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45996.86391122685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45996.86391122685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45996.86391122685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45996.86391122685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45996.86391122685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45996.86391122685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45996.86391122685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45996.86391122685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45996.86391122685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45996.86391122685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45996.86391122685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45996.86391122685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45996.86391122685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45996.86391122685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45996.86391122685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45996.86391122685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45996.86391122685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45996.86391122685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45996.86391122685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45996.86391122685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45996.86391122685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45996.86391122685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45996.86391122685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45996.86391122685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45996.86391122685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45996.86391122685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45996.86391122685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45996.86391122685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45996.86391122685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45996.86391122685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45996.86391122685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45996.86391122685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45996.86391122685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45996.86391122685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45996.86391122685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45996.86391122685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45996.86391122685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45996.86391122685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45996.86391122685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45996.86391122685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45996.86391122685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45996.86391122685</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45996.86391122685</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45996.86391122685</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45996.86391122685</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45996.86391122685</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45996.86391122685</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45996.86391122685</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45996.86391122685</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45996.86391122685</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45996.86391122685</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45996.86391122685</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45996.86391122685</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C6" sqref="C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105.03185104166187</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39109</v>
      </c>
      <c r="F3" s="38">
        <v>45926.188877314817</v>
      </c>
      <c r="G3" s="103">
        <f t="shared" ref="G3" ca="1" si="0">IFERROR(NOW()-F3,"")</f>
        <v>70.675033912033541</v>
      </c>
      <c r="H3" s="38">
        <v>45926.158159722225</v>
      </c>
      <c r="I3" s="37" t="str">
        <f>IFERROR(VLOOKUP(D3,DB!A:F,6,0),"")</f>
        <v>SCECO</v>
      </c>
      <c r="J3" s="37" t="str">
        <f>IFERROR(VLOOKUP(D3,DB!A:G,7,0),"")</f>
        <v>Good</v>
      </c>
      <c r="K3" s="37" t="s">
        <v>39128</v>
      </c>
      <c r="L3" s="37" t="str">
        <f>IFERROR(VLOOKUP(D3,DB!A:I,9,0),"")</f>
        <v>Latis</v>
      </c>
      <c r="M3" s="100"/>
    </row>
    <row r="4" spans="1:13" s="39" customFormat="1" ht="39.75" customHeight="1">
      <c r="A4" s="104" t="s">
        <v>39129</v>
      </c>
      <c r="B4" s="104" t="str">
        <f>IFERROR(VLOOKUP(D4,DB!A:K,11,0),"")</f>
        <v>R5</v>
      </c>
      <c r="C4" s="104">
        <v>1</v>
      </c>
      <c r="D4" s="104" t="s">
        <v>34832</v>
      </c>
      <c r="E4" s="104" t="s">
        <v>39109</v>
      </c>
      <c r="F4" s="105">
        <v>45948.661111111112</v>
      </c>
      <c r="G4" s="106">
        <f t="shared" ref="G4" ca="1" si="1">IFERROR(NOW()-F4,"")</f>
        <v>48.202800115737773</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15.490612615736609</v>
      </c>
      <c r="H5" s="133">
        <v>45981.360798611109</v>
      </c>
      <c r="I5" s="104" t="str">
        <f>IFERROR(VLOOKUP(D5,DB!A:F,6,0),"")</f>
        <v>SCECO</v>
      </c>
      <c r="J5" s="104" t="str">
        <f>IFERROR(VLOOKUP(D5,DB!A:G,7,0),"")</f>
        <v>Dead</v>
      </c>
      <c r="K5" s="104" t="s">
        <v>39132</v>
      </c>
      <c r="L5" s="104" t="str">
        <f>IFERROR(VLOOKUP(D5,DB!A:I,9,0),"")</f>
        <v>Latis</v>
      </c>
    </row>
    <row r="6" spans="1:13" ht="15.75">
      <c r="A6" s="37"/>
      <c r="B6" s="37" t="str">
        <f>IFERROR(VLOOKUP(D6,DB!A:K,11,0),"")</f>
        <v/>
      </c>
      <c r="C6" s="37"/>
      <c r="D6" s="150"/>
      <c r="E6" s="37"/>
      <c r="F6" s="38"/>
      <c r="G6" s="132">
        <f t="shared" ref="G6:G20" ca="1" si="2">IFERROR(NOW()-F6,"")</f>
        <v>45996.86391122685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45996.86391122685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45996.86391122685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45996.86391122685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45996.86391122685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45996.86391122685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45996.86391122685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45996.86391122685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45996.86391122685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45996.86391122685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45996.86391122685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45996.86391122685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45996.86391122685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45996.86391122685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45996.86391122685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45996.86391122685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45996.86391122685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45996.86391122685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45996.86391122685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45996.86391122685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45996.86391122685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45996.86391122685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45996.86391122685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45996.86391122685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45996.86391122685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45996.86391122685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45996.86391122685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45996.86391122685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45996.86391122685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45996.86391122685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45996.86391122685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45996.86391122685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45996.86391122685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45996.86391122685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45996.86391122685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45996.86391122685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45996.86391122685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45996.86391122685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45996.86391122685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45996.86391122685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45996.86391122685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45996.86391122685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45996.86391122685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45996.86391122685</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45996.86391122685</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39133</v>
      </c>
      <c r="B2" s="116" t="str">
        <f>IFERROR(VLOOKUP(D2,DB!A:K,11,0),"")</f>
        <v>R6</v>
      </c>
      <c r="C2" s="117">
        <v>1</v>
      </c>
      <c r="D2" s="116" t="s">
        <v>31114</v>
      </c>
      <c r="E2" s="139" t="s">
        <v>39106</v>
      </c>
      <c r="F2" s="118">
        <v>45996.807835648149</v>
      </c>
      <c r="G2" s="72">
        <f t="shared" ref="G2:G53" ca="1" si="0">IFERROR(NOW()-F2,"-")</f>
        <v>5.6075578700983897E-2</v>
      </c>
      <c r="H2" s="118">
        <v>45996.807835648149</v>
      </c>
      <c r="I2" s="116" t="str">
        <f>IFERROR(VLOOKUP(D2,DB!A:F,6,0),"")</f>
        <v>SCECO</v>
      </c>
      <c r="J2" s="116" t="str">
        <f>IFERROR(VLOOKUP(D2,DB!A:G,7,0),"")</f>
        <v>Vandalized</v>
      </c>
      <c r="K2" s="119" t="s">
        <v>39134</v>
      </c>
      <c r="L2" s="134" t="str">
        <f>IFERROR(VLOOKUP(D2,DB!A:I,9,0),"")</f>
        <v>Latis</v>
      </c>
    </row>
    <row r="3" spans="1:16382" ht="31.5" customHeight="1">
      <c r="A3" s="115" t="s">
        <v>39135</v>
      </c>
      <c r="B3" s="116" t="str">
        <f>IFERROR(VLOOKUP(D3,DB!A:K,11,0),"")</f>
        <v>R6</v>
      </c>
      <c r="C3" s="117">
        <v>1</v>
      </c>
      <c r="D3" s="116" t="s">
        <v>35422</v>
      </c>
      <c r="E3" s="139" t="s">
        <v>39106</v>
      </c>
      <c r="F3" s="118">
        <v>45996.820925925924</v>
      </c>
      <c r="G3" s="72">
        <f t="shared" ca="1" si="0"/>
        <v>4.2985300926375203E-2</v>
      </c>
      <c r="H3" s="118">
        <v>45996.820925925924</v>
      </c>
      <c r="I3" s="116" t="str">
        <f>IFERROR(VLOOKUP(D3,DB!A:F,6,0),"")</f>
        <v>SCECO</v>
      </c>
      <c r="J3" s="116" t="str">
        <f>IFERROR(VLOOKUP(D3,DB!A:G,7,0),"")</f>
        <v>Dead</v>
      </c>
      <c r="K3" s="119" t="s">
        <v>39136</v>
      </c>
      <c r="L3" s="134" t="str">
        <f>IFERROR(VLOOKUP(D3,DB!A:I,9,0),"")</f>
        <v>Latis</v>
      </c>
    </row>
    <row r="4" spans="1:16382" ht="31.5" customHeight="1">
      <c r="A4" s="115"/>
      <c r="B4" s="116" t="str">
        <f>IFERROR(VLOOKUP(D4,DB!A:K,11,0),"")</f>
        <v/>
      </c>
      <c r="C4" s="117"/>
      <c r="D4" s="116"/>
      <c r="E4" s="139"/>
      <c r="F4" s="118"/>
      <c r="G4" s="72">
        <f t="shared" ca="1" si="0"/>
        <v>45996.86391122685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45996.86391122685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45996.86391122685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45996.86391122685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45996.86391122685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45996.86391122685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45996.86391122685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45996.86391122685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45996.86391122685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45996.86391122685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45996.86391122685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45996.86391122685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45996.86391122685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45996.86391122685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45996.86391122685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45996.86391122685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45996.86391122685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45996.86391122685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45996.86391122685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45996.86391122685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45996.86391122685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45996.86391122685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45996.86391122685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45996.86391122685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45996.86391122685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45996.86391122685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45996.86391122685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45996.86391122685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45996.86391122685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45996.86391122685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45996.86391122685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45996.86391122685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45996.86391122685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45996.86391122685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45996.86391122685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45996.86391122685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45996.86391122685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45996.86391122685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45996.86391122685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45996.86391122685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45996.86391122685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45996.86391122685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45996.86391122685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45996.86391122685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45996.86391122685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45996.86391122685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45996.86391122685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45996.86391122685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45996.86391122685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45996.86391122685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ref="G54:G117" ca="1" si="1">IFERROR(NOW()-F54,"-")</f>
        <v>45996.86391122685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45996.86391122685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45996.86391122685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45996.86391122685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45996.86391122685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45996.86391122685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45996.86391122685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45996.86391122685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45996.86391122685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45996.86391122685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45996.86391122685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45996.86391122685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45996.86391122685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45996.86391122685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45996.86391122685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45996.86391122685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45996.86391122685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45996.86391122685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45996.86391122685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45996.86391122685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45996.86391122685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45996.86391122685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45996.86391122685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45996.86391122685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45996.86391122685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45996.86391122685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45996.86391122685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45996.86391122685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45996.86391122685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45996.86391122685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45996.86391122685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45996.86391122685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45996.86391122685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45996.86391122685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45996.86391122685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45996.86391122685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45996.86391122685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45996.86391122685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45996.86391122685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45996.86391122685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45996.86391122685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45996.86391122685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45996.86391122685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45996.86391122685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45996.86391122685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45996.86391122685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45996.86391122685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45996.86391122685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45996.86391122685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45996.86391122685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45996.86391122685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45996.86391122685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45996.86391122685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45996.86391122685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45996.86391122685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45996.86391122685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45996.86391122685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45996.86391122685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45996.86391122685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45996.86391122685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45996.86391122685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45996.86391122685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45996.86391122685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45996.86391122685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ref="G118:G181" ca="1" si="2">IFERROR(NOW()-F118,"-")</f>
        <v>45996.86391122685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45996.86391122685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45996.86391122685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45996.86391122685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45996.86391122685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45996.86391122685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45996.86391122685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45996.86391122685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45996.86391122685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45996.86391122685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45996.86391122685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45996.86391122685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45996.86391122685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45996.86391122685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45996.86391122685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45996.86391122685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45996.86391122685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45996.86391122685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45996.86391122685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45996.86391122685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45996.86391122685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45996.86391122685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45996.86391122685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45996.86391122685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45996.86391122685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45996.86391122685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45996.86391122685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45996.86391122685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45996.86391122685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45996.86391122685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45996.86391122685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45996.86391122685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45996.86391122685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45996.86391122685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45996.86391122685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45996.86391122685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45996.86391122685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45996.86391122685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45996.86391122685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45996.86391122685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45996.86391122685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45996.86391122685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45996.86391122685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45996.86391122685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45996.86391122685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45996.86391122685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45996.86391122685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45996.86391122685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45996.86391122685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45996.86391122685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45996.86391122685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45996.86391122685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45996.86391122685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45996.86391122685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45996.86391122685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45996.86391122685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45996.86391122685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45996.86391122685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45996.86391122685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45996.86391122685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45996.86391122685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45996.86391122685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45996.86391122685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45996.86391122685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ref="G182:G245" ca="1" si="3">IFERROR(NOW()-F182,"-")</f>
        <v>45996.86391122685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45996.86391122685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45996.86391122685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45996.86391122685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45996.86391122685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45996.86391122685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45996.86391122685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45996.86391122685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45996.86391122685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45996.86391122685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45996.86391122685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45996.86391122685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45996.86391122685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45996.86391122685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45996.86391122685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45996.86391122685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45996.86391122685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45996.86391122685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45996.86391122685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45996.86391122685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45996.86391122685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45996.86391122685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45996.86391122685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45996.86391122685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45996.86391122685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45996.86391122685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45996.86391122685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45996.86391122685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45996.86391122685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45996.86391122685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45996.86391122685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45996.86391122685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45996.86391122685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45996.86391122685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45996.86391122685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45996.86391122685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45996.86391122685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45996.86391122685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45996.86391122685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45996.86391122685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45996.86391122685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45996.86391122685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45996.86391122685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45996.86391122685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45996.86391122685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45996.86391122685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45996.86391122685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45996.86391122685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45996.86391122685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45996.86391122685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45996.86391122685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45996.86391122685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45996.86391122685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45996.86391122685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45996.86391122685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45996.86391122685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45996.86391122685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45996.86391122685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45996.86391122685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45996.86391122685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45996.86391122685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45996.86391122685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45996.86391122685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45996.86391122685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ref="G246:G309" ca="1" si="4">IFERROR(NOW()-F246,"-")</f>
        <v>45996.86391122685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45996.86391122685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45996.86391122685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45996.86391122685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45996.86391122685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45996.86391122685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45996.86391122685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45996.86391122685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45996.86391122685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45996.86391122685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45996.86391122685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45996.86391122685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45996.86391122685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45996.86391122685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45996.86391122685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45996.86391122685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45996.86391122685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45996.86391122685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45996.86391122685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45996.86391122685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45996.86391122685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45996.86391122685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45996.86391122685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45996.86391122685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45996.86391122685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45996.86391122685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45996.86391122685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45996.86391122685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45996.86391122685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45996.86391122685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45996.86391122685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45996.86391122685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45996.86391122685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45996.86391122685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45996.86391122685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45996.86391122685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45996.86391122685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45996.86391122685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45996.86391122685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45996.86391122685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45996.86391122685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45996.86391122685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45996.86391122685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45996.86391122685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45996.86391122685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45996.86391122685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45996.86391122685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45996.86391122685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45996.86391122685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45996.86391122685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45996.86391122685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45996.86391122685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45996.86391122685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45996.86391122685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45996.86391122685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45996.86391122685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45996.86391122685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45996.86391122685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45996.86391122685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45996.86391122685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45996.86391122685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45996.86391122685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45996.86391122685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45996.86391122685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ref="G310:G373" ca="1" si="5">IFERROR(NOW()-F310,"-")</f>
        <v>45996.86391122685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45996.86391122685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45996.86391122685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45996.86391122685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45996.86391122685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45996.86391122685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45996.86391122685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45996.86391122685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45996.86391122685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45996.86391122685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45996.86391122685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45996.86391122685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45996.86391122685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45996.86391122685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45996.86391122685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45996.86391122685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45996.86391122685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45996.86391122685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45996.86391122685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45996.86391122685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45996.86391122685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45996.86391122685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45996.86391122685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45996.86391122685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45996.86391122685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45996.86391122685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45996.86391122685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45996.86391122685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45996.86391122685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45996.86391122685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45996.86391122685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45996.86391122685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45996.86391122685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45996.86391122685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45996.86391122685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45996.86391122685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45996.86391122685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45996.86391122685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45996.86391122685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45996.86391122685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45996.86391122685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45996.86391122685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45996.86391122685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45996.86391122685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45996.86391122685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45996.86391122685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45996.86391122685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45996.86391122685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45996.86391122685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45996.86391122685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45996.86391122685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45996.86391122685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45996.86391122685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45996.86391122685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45996.86391122685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45996.86391122685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45996.86391122685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45996.86391122685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45996.86391122685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45996.86391122685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45996.86391122685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45996.86391122685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45996.86391122685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45996.86391122685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ref="G374:G437" ca="1" si="6">IFERROR(NOW()-F374,"-")</f>
        <v>45996.86391122685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45996.86391122685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45996.86391122685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45996.86391122685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45996.86391122685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45996.86391122685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45996.86391122685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45996.86391122685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45996.86391122685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45996.86391122685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45996.86391122685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45996.86391122685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45996.86391122685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45996.86391122685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45996.86391122685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45996.86391122685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45996.86391122685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45996.86391122685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45996.86391122685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45996.86391122685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45996.86391122685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45996.86391122685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45996.86391122685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45996.86391122685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45996.86391122685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45996.86391122685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45996.86391122685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45996.86391122685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45996.86391122685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45996.86391122685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45996.86391122685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45996.86391122685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45996.86391122685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45996.86391122685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45996.86391122685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45996.86391122685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45996.86391122685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45996.86391122685</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45996.86391122685</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45996.86391122685</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45996.86391122685</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45996.86391122685</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45996.86391122685</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45996.86391122685</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45996.86391122685</v>
      </c>
      <c r="H418" s="118"/>
      <c r="I418" s="116" t="str">
        <f>IFERROR(VLOOKUP(D418,DB!A:F,6,0),"")</f>
        <v/>
      </c>
      <c r="J418" s="116" t="str">
        <f>IFERROR(VLOOKUP(D418,DB!A:G,7,0),"")</f>
        <v/>
      </c>
      <c r="K418" s="119"/>
      <c r="L418" s="134" t="str">
        <f>IFERROR(VLOOKUP(D418,DB!A:I,9,0),"")</f>
        <v/>
      </c>
    </row>
    <row r="419" spans="1:12" ht="31.5" customHeight="1">
      <c r="A419" s="140"/>
      <c r="B419" s="141" t="str">
        <f>IFERROR(VLOOKUP(D419,DB!A:K,11,0),"")</f>
        <v/>
      </c>
      <c r="C419" s="142"/>
      <c r="D419" s="141"/>
      <c r="E419" s="139"/>
      <c r="F419" s="143"/>
      <c r="G419" s="144">
        <f t="shared" ca="1" si="6"/>
        <v>45996.86391122685</v>
      </c>
      <c r="H419" s="143"/>
      <c r="I419" s="141" t="str">
        <f>IFERROR(VLOOKUP(D419,DB!A:F,6,0),"")</f>
        <v/>
      </c>
      <c r="J419" s="141" t="str">
        <f>IFERROR(VLOOKUP(D419,DB!A:G,7,0),"")</f>
        <v/>
      </c>
      <c r="K419" s="145"/>
      <c r="L419" s="146" t="str">
        <f>IFERROR(VLOOKUP(D419,DB!A:I,9,0),"")</f>
        <v/>
      </c>
    </row>
  </sheetData>
  <dataValidations count="2">
    <dataValidation allowBlank="1" showInputMessage="1" showErrorMessage="1" sqref="E1" xr:uid="{9E1BC488-8814-4F8A-8DBE-742B3278AB71}"/>
    <dataValidation type="list" allowBlank="1" showInputMessage="1" showErrorMessage="1" sqref="E2:E4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2025-12-05T17:44:13Z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