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48" documentId="120_S{2AC9BD13-BADA-5192-A53E-5A8FF88502F6}" xr6:coauthVersionLast="47" xr6:coauthVersionMax="47" xr10:uidLastSave="{B22A0CBF-D2B6-496D-9E3A-DD4D1655E2C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<sst xmlns="http://schemas.openxmlformats.org/spreadsheetml/2006/main" count="180304" uniqueCount="39136">
  <si>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</si>
  <si>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</si>
  <si>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</si>
  <si>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</si>
  <si>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</si>
  <si>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</si>
  <si>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</si>
  <si>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</si>
  <si>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</si>
  <si>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</si>
  <si>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</si>
  <si>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</si>
  <si>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</si>
  <si>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</si>
  <si>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</si>
  <si>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</si>
  <si>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</si>
  <si>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</si>
  <si>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</si>
  <si>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</si>
  <si>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</si>
  <si>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</si>
  <si>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</si>
  <si>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</si>
  <si>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</si>
  <si>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</si>
  <si>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</si>
  <si>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</si>
  <si>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</si>
  <si>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</si>
  <si>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</si>
  <si>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</si>
  <si>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</si>
  <si>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</si>
  <si>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</si>
  <si>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</si>
  <si>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</si>
  <si>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</si>
  <si>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</si>
  <si>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</si>
  <si>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</si>
  <si>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</si>
  <si>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</si>
  <si>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</si>
  <si>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</si>
  <si>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</si>
  <si>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</si>
  <si>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</si>
  <si>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</si>
  <si>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</si>
  <si>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</si>
  <si>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</si>
  <si>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</si>
  <si>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</si>
  <si>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</si>
  <si>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</si>
  <si>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</si>
  <si>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</si>
  <si>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</si>
  <si>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</si>
  <si>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</si>
  <si>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</si>
  <si>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</si>
  <si>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</si>
  <si>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</si>
  <si>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</si>
  <si>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</si>
  <si>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</si>
  <si>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</si>
  <si>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</si>
  <si>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</si>
  <si>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</si>
  <si>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</si>
  <si>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</si>
  <si>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</si>
  <si>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</si>
  <si>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</si>
  <si>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</si>
  <si>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</si>
  <si>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</si>
  <si>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</si>
  <si>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</si>
  <si>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</si>
  <si>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</si>
  <si>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</si>
  <si>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</si>
  <si>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</si>
  <si>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</si>
  <si>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</si>
  <si>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</si>
  <si>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</si>
  <si>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</si>
  <si>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</si>
  <si>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</si>
  <si>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</si>
  <si>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</si>
  <si>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</si>
  <si>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</si>
  <si>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</si>
  <si>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</si>
  <si>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</si>
  <si>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</si>
  <si>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</si>
  <si>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</si>
  <si>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</si>
  <si>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</si>
  <si>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</si>
  <si>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</si>
  <si>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</si>
  <si>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</si>
  <si>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</si>
  <si>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</si>
  <si>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</si>
  <si>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</si>
  <si>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</si>
  <si>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</si>
  <si>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</si>
  <si>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</si>
  <si>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</si>
  <si>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</si>
  <si>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</si>
  <si>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</si>
  <si>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</si>
  <si>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</si>
  <si>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</si>
  <si>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</si>
  <si>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</si>
  <si>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</si>
  <si>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</si>
  <si>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</si>
  <si>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</si>
  <si>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</si>
  <si>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</si>
  <si>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</si>
  <si>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</si>
  <si>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</si>
  <si>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</si>
  <si>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</si>
  <si>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</si>
  <si>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</si>
  <si>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</si>
  <si>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</si>
  <si>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</si>
  <si>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</si>
  <si>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</si>
  <si>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</si>
  <si>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</si>
  <si>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</si>
  <si>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</si>
  <si>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</si>
  <si>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</si>
  <si>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</si>
  <si>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</si>
  <si>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</si>
  <si>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</si>
  <si>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</si>
  <si>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</si>
  <si>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</si>
  <si>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</si>
  <si>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</si>
  <si>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</si>
  <si>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</si>
  <si>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</si>
  <si>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</si>
  <si>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</si>
  <si>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</si>
  <si>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</si>
  <si>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</si>
  <si>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</si>
  <si>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</si>
  <si>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</si>
  <si>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</si>
  <si>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</si>
  <si>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</si>
  <si>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</si>
  <si>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</si>
  <si>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</si>
  <si>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</si>
  <si>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</si>
  <si>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</si>
  <si>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</si>
  <si>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</si>
  <si>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</si>
  <si>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</si>
  <si>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</si>
  <si>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</si>
  <si>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</si>
  <si>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</si>
  <si>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</si>
  <si>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</si>
  <si>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</si>
  <si>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</si>
  <si>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</si>
  <si>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</si>
  <si>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</si>
  <si>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</si>
  <si>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</si>
  <si>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</si>
  <si>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</si>
  <si>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</si>
  <si>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</si>
  <si>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</si>
  <si>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</si>
  <si>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</si>
  <si>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</si>
  <si>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</si>
  <si>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</si>
  <si>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</si>
  <si>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</si>
  <si>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</si>
  <si>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</si>
  <si>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</si>
  <si>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</si>
  <si>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</si>
  <si>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</si>
  <si>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</si>
  <si>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</si>
  <si>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</si>
  <si>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</si>
  <si>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</si>
  <si>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</si>
  <si>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</si>
  <si>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</si>
  <si>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</si>
  <si>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</si>
  <si>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</si>
  <si>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</si>
  <si>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</si>
  <si>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</si>
  <si>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</si>
  <si>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</si>
  <si>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</si>
  <si>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</si>
  <si>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</si>
  <si>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</si>
  <si>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</si>
  <si>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</si>
  <si>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</si>
  <si>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</si>
  <si>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</si>
  <si>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</si>
  <si>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</si>
  <si>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</si>
  <si>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</si>
  <si>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</si>
  <si>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</si>
  <si>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</si>
  <si>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</si>
  <si>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</si>
  <si>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</si>
  <si>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</si>
  <si>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</si>
  <si>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</si>
  <si>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</si>
  <si>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</si>
  <si>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</si>
  <si>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</si>
  <si>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</si>
  <si>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</si>
  <si>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</si>
  <si>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</si>
  <si>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</si>
  <si>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</si>
  <si>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</si>
  <si>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</si>
  <si>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</si>
  <si>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</si>
  <si>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</si>
  <si>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</si>
  <si>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</si>
  <si>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</si>
  <si>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</si>
  <si>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</si>
  <si>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</si>
  <si>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</si>
  <si>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</si>
  <si>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</si>
  <si>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</si>
  <si>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</si>
  <si>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</si>
  <si>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</si>
  <si>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</si>
  <si>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</si>
  <si>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</si>
  <si>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</si>
  <si>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</si>
  <si>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</si>
  <si>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</si>
  <si>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</si>
  <si>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</si>
  <si>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</si>
  <si>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</si>
  <si>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</si>
  <si>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</si>
  <si>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</si>
  <si>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</si>
  <si>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</si>
  <si>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</si>
  <si>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</si>
  <si>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</si>
  <si>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</si>
  <si>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</si>
  <si>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</si>
  <si>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</si>
  <si>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</si>
  <si>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</si>
  <si>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</si>
  <si>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</si>
  <si>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</si>
  <si>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</si>
  <si>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</si>
  <si>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</si>
  <si>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</si>
  <si>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</si>
  <si>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</si>
  <si>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</si>
  <si>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</si>
  <si>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</si>
  <si>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</si>
  <si>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</si>
  <si>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</si>
  <si>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</si>
  <si>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</si>
  <si>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</si>
  <si>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</si>
  <si>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</si>
  <si>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</si>
  <si>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</si>
  <si>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</si>
  <si>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</si>
  <si>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</si>
  <si>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</si>
  <si>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</si>
  <si>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</si>
  <si>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</si>
  <si>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</si>
  <si>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</si>
  <si>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</si>
  <si>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</si>
  <si>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</si>
  <si>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</si>
  <si>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</si>
  <si>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</si>
  <si>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</si>
  <si>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</si>
  <si>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</si>
  <si>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</si>
  <si>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</si>
  <si>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</si>
  <si>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</si>
  <si>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</si>
  <si>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</si>
  <si>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</si>
  <si>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</si>
  <si>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</si>
  <si>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</si>
  <si>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</si>
  <si>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</si>
  <si>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</si>
  <si>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</si>
  <si>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</si>
  <si>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</si>
  <si>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</si>
  <si>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</si>
  <si>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</si>
  <si>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</si>
  <si>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</si>
  <si>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</si>
  <si>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</si>
  <si>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</si>
  <si>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</si>
  <si>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</si>
  <si>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</si>
  <si>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</si>
  <si>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</si>
  <si>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</si>
  <si>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</si>
  <si>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</si>
  <si>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</si>
  <si>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</si>
  <si>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</si>
  <si>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</si>
  <si>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</si>
  <si>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</si>
  <si>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</si>
  <si>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</si>
  <si>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</si>
  <si>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</si>
  <si>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</si>
  <si>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</si>
  <si>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</si>
  <si>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</si>
  <si>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</si>
  <si>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</si>
  <si>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</si>
  <si>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</si>
  <si>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</si>
  <si>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</si>
  <si>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</si>
  <si>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</si>
  <si>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</si>
  <si>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</si>
  <si>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</si>
  <si>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</si>
  <si>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</si>
  <si>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</si>
  <si>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</si>
  <si>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</si>
  <si>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</si>
  <si>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</si>
  <si>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</si>
  <si>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</si>
  <si>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</si>
  <si>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</si>
  <si>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</si>
  <si>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</si>
  <si>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</si>
  <si>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</si>
  <si>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</si>
  <si>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</si>
  <si>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</si>
  <si>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</si>
  <si>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</si>
  <si>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</si>
  <si>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</si>
  <si>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</si>
  <si>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</si>
  <si>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</si>
  <si>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</si>
  <si>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</si>
  <si>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</si>
  <si>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</si>
  <si>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</si>
  <si>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</si>
  <si>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</si>
  <si>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</si>
  <si>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</si>
  <si>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</si>
  <si>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</si>
  <si>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</si>
  <si>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</si>
  <si>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</si>
  <si>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</si>
  <si>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</si>
  <si>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</si>
  <si>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</si>
  <si>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</si>
  <si>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</si>
  <si>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</si>
  <si>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</si>
  <si>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</si>
  <si>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</si>
  <si>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</si>
  <si>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</si>
  <si>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</si>
  <si>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</si>
  <si>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</si>
  <si>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</si>
  <si>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</si>
  <si>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</si>
  <si>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</si>
  <si>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</si>
  <si>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</si>
  <si>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</si>
  <si>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</si>
  <si>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</si>
  <si>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</si>
  <si>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</si>
  <si>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</si>
  <si>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</si>
  <si>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</si>
  <si>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</si>
  <si>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</si>
  <si>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</si>
  <si>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</si>
  <si>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</si>
  <si>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</si>
  <si>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</si>
  <si>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</si>
  <si>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</si>
  <si>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</si>
  <si>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</si>
  <si>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</si>
  <si>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</si>
  <si>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</si>
  <si>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</si>
  <si>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</si>
  <si>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</si>
  <si>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</si>
  <si>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</si>
  <si>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</si>
  <si>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</si>
  <si>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</si>
  <si>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</si>
  <si>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</si>
  <si>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</si>
  <si>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</si>
  <si>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</si>
  <si>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</si>
  <si>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</si>
  <si>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</si>
  <si>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</si>
  <si>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</si>
  <si>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</si>
  <si>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</si>
  <si>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</si>
  <si>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</si>
  <si>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</si>
  <si>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</si>
  <si>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</si>
  <si>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</si>
  <si>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</si>
  <si>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</si>
  <si>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</si>
  <si>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</si>
  <si>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</si>
  <si>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</si>
  <si>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</si>
  <si>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</si>
  <si>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</si>
  <si>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</si>
  <si>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</si>
  <si>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</si>
  <si>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</si>
  <si>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</si>
  <si>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</si>
  <si>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</si>
  <si>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</si>
  <si>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</si>
  <si>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</si>
  <si>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</si>
  <si>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</si>
  <si>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</si>
  <si>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</si>
  <si>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</si>
  <si>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</si>
  <si>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</si>
  <si>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</si>
  <si>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</si>
  <si>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</si>
  <si>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</si>
  <si>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</si>
  <si>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</si>
  <si>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</si>
  <si>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</si>
  <si>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</si>
  <si>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</si>
  <si>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</si>
  <si>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</si>
  <si>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</si>
  <si>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</si>
  <si>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</si>
  <si>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</si>
  <si>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</si>
  <si>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</si>
  <si>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</si>
  <si>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</si>
  <si>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</si>
  <si>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</si>
  <si>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</si>
  <si>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</si>
  <si>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</si>
  <si>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</si>
  <si>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</si>
  <si>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</si>
  <si>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</si>
  <si>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</si>
  <si>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</si>
  <si>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</si>
  <si>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</si>
  <si>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</si>
  <si>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</si>
  <si>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</si>
  <si>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</si>
  <si>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</si>
  <si>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</si>
  <si>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</si>
  <si>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</si>
  <si>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</si>
  <si>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</si>
  <si>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</si>
  <si>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</si>
  <si>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</si>
  <si>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</si>
  <si>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</si>
  <si>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</si>
  <si>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</si>
  <si>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</si>
  <si>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</si>
  <si>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</si>
  <si>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</si>
  <si>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</si>
  <si>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</si>
  <si>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</si>
  <si>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</si>
  <si>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</si>
  <si>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</si>
  <si>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</si>
  <si>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</si>
  <si>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</si>
  <si>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</si>
  <si>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</si>
  <si>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</si>
  <si>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</si>
  <si>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</si>
  <si>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</si>
  <si>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</si>
  <si>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</si>
  <si>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</si>
  <si>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</si>
  <si>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</si>
  <si>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</si>
  <si>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</si>
  <si>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</si>
  <si>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</si>
  <si>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</si>
  <si>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</si>
  <si>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</si>
  <si>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</si>
  <si>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</si>
  <si>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</si>
  <si>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</si>
  <si>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</si>
  <si>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</si>
  <si>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</si>
  <si>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</si>
  <si>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</si>
  <si>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</si>
  <si>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</si>
  <si>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</si>
  <si>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</si>
  <si>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</si>
  <si>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</si>
  <si>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</si>
  <si>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</si>
  <si>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</si>
  <si>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</si>
  <si>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</si>
  <si>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</si>
  <si>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</si>
  <si>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</si>
  <si>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</si>
  <si>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</si>
  <si>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</si>
  <si>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</si>
  <si>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</si>
  <si>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</si>
  <si>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</si>
  <si>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</si>
  <si>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</si>
  <si>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</si>
  <si>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</si>
  <si>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</si>
  <si>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</si>
  <si>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</si>
  <si>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</si>
  <si>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</si>
  <si>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</si>
  <si>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</si>
  <si>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</si>
  <si>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</si>
  <si>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</si>
  <si>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</si>
  <si>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</si>
  <si>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</si>
  <si>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</si>
  <si>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</si>
  <si>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</si>
  <si>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</si>
  <si>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</si>
  <si>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</si>
  <si>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</si>
  <si>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</si>
  <si>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</si>
  <si>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</si>
  <si>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</si>
  <si>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</si>
  <si>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</si>
  <si>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</si>
  <si>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</si>
  <si>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</si>
  <si>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</si>
  <si>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</si>
  <si>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</si>
  <si>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</si>
  <si>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</si>
  <si>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</si>
  <si>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</si>
  <si>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</si>
  <si>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</si>
  <si>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</si>
  <si>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</si>
  <si>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</si>
  <si>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</si>
  <si>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</si>
  <si>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</si>
  <si>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</si>
  <si>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</si>
  <si>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</si>
  <si>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</si>
  <si>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</si>
  <si>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</si>
  <si>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</si>
  <si>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</si>
  <si>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</si>
  <si>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</si>
  <si>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</si>
  <si>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</si>
  <si>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</si>
  <si>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</si>
  <si>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</si>
  <si>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</si>
  <si>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</si>
  <si>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</si>
  <si>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</si>
  <si>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</si>
  <si>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</si>
  <si>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</si>
  <si>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</si>
  <si>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</si>
  <si>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</si>
  <si>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</si>
  <si>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</si>
  <si>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</si>
  <si>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</si>
  <si>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</si>
  <si>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</si>
  <si>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</si>
  <si>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</si>
  <si>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</si>
  <si>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</si>
  <si>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</si>
  <si>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</si>
  <si>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</si>
  <si>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</si>
  <si>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</si>
  <si>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</si>
  <si>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</si>
  <si>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</si>
  <si>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</si>
  <si>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</si>
  <si>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</si>
  <si>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</si>
  <si>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</si>
  <si>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</si>
  <si>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</si>
  <si>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</si>
  <si>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</si>
  <si>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</si>
  <si>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</si>
  <si>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</si>
  <si>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</si>
  <si>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</si>
  <si>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</si>
  <si>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</si>
  <si>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</si>
  <si>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</si>
  <si>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</si>
  <si>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</si>
  <si>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</si>
  <si>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</si>
  <si>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</si>
  <si>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</si>
  <si>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</si>
  <si>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</si>
  <si>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</si>
  <si>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</si>
  <si>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</si>
  <si>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</si>
  <si>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</si>
  <si>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</si>
  <si>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</si>
  <si>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</si>
  <si>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</si>
  <si>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</si>
  <si>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</si>
  <si>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</si>
  <si>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</si>
  <si>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</si>
  <si>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</si>
  <si>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</si>
  <si>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</si>
  <si>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</si>
  <si>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</si>
  <si>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</si>
  <si>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</si>
  <si>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</si>
  <si>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</si>
  <si>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</si>
  <si>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</si>
  <si>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</si>
  <si>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</si>
  <si>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</si>
  <si>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</si>
  <si>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</si>
  <si>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</si>
  <si>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</si>
  <si>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</si>
  <si>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</si>
  <si>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</si>
  <si>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</si>
  <si>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</si>
  <si>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</si>
  <si>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</si>
  <si>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</si>
  <si>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</si>
  <si>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</si>
  <si>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</si>
  <si>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</si>
  <si>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</si>
  <si>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</si>
  <si>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</si>
  <si>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</si>
  <si>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</si>
  <si>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</si>
  <si>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</si>
  <si>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</si>
  <si>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</si>
  <si>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</si>
  <si>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</si>
  <si>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</si>
  <si>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</si>
  <si>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</si>
  <si>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</si>
  <si>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</si>
  <si>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</si>
  <si>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</si>
  <si>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</si>
  <si>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</si>
  <si>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</si>
  <si>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</si>
  <si>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</si>
  <si>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</si>
  <si>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</si>
  <si>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</si>
  <si>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</si>
  <si>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</si>
  <si>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</si>
  <si>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</si>
  <si>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</si>
  <si>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</si>
  <si>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</si>
  <si>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</si>
  <si>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</si>
  <si>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</si>
  <si>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</si>
  <si>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</si>
  <si>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</si>
  <si>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</si>
  <si>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</si>
  <si>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</si>
  <si>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</si>
  <si>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</si>
  <si>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</si>
  <si>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</si>
  <si>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</si>
  <si>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</si>
  <si>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</si>
  <si>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</si>
  <si>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</si>
  <si>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</si>
  <si>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</si>
  <si>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</si>
  <si>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</si>
  <si>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</si>
  <si>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</si>
  <si>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</si>
  <si>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</si>
  <si>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</si>
  <si>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</si>
  <si>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</si>
  <si>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</si>
  <si>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</si>
  <si>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</si>
  <si>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</si>
  <si>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</si>
  <si>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</si>
  <si>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</si>
  <si>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</si>
  <si>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</si>
  <si>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</si>
  <si>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</si>
  <si>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</si>
  <si>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</si>
  <si>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</si>
  <si>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</si>
  <si>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</si>
  <si>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</si>
  <si>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</si>
  <si>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</si>
  <si>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</si>
  <si>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</si>
  <si>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</si>
  <si>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</si>
  <si>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</si>
  <si>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</si>
  <si>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</si>
  <si>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</si>
  <si>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</si>
  <si>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</si>
  <si>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</si>
  <si>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</si>
  <si>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</si>
  <si>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</si>
  <si>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</si>
  <si>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</si>
  <si>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</si>
  <si>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</si>
  <si>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</si>
  <si>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</si>
  <si>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</si>
  <si>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</si>
  <si>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</si>
  <si>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</si>
  <si>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</si>
  <si>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</si>
  <si>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</si>
  <si>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</si>
  <si>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</si>
  <si>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</si>
  <si>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</si>
  <si>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</si>
  <si>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</si>
  <si>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</si>
  <si>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</si>
  <si>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</si>
  <si>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</si>
  <si>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</si>
  <si>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</si>
  <si>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</si>
  <si>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</si>
  <si>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</si>
  <si>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</si>
  <si>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</si>
  <si>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</si>
  <si>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</si>
  <si>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</si>
  <si>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</si>
  <si>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</si>
  <si>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</si>
  <si>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</si>
  <si>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</si>
  <si>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</si>
  <si>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</si>
  <si>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</si>
  <si>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</si>
  <si>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</si>
  <si>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</si>
  <si>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</si>
  <si>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</si>
  <si>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</si>
  <si>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</si>
  <si>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</si>
  <si>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</si>
  <si>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</si>
  <si>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</si>
  <si>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</si>
  <si>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</si>
  <si>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</si>
  <si>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</si>
  <si>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</si>
  <si>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</si>
  <si>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</si>
  <si>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</si>
  <si>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</si>
  <si>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</si>
  <si>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</si>
  <si>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</si>
  <si>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</si>
  <si>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</si>
  <si>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</si>
  <si>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</si>
  <si>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</si>
  <si>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</si>
  <si>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</si>
  <si>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</si>
  <si>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</si>
  <si>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</si>
  <si>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</si>
  <si>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</si>
  <si>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</si>
  <si>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</si>
  <si>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</si>
  <si>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</si>
  <si>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</si>
  <si>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</si>
  <si>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</si>
  <si>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</si>
  <si>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</si>
  <si>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</si>
  <si>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</si>
  <si>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</si>
  <si>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</si>
  <si>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</si>
  <si>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</si>
  <si>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</si>
  <si>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</si>
  <si>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</si>
  <si>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</si>
  <si>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</si>
  <si>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</si>
  <si>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</si>
  <si>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</si>
  <si>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</si>
  <si>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</si>
  <si>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</si>
  <si>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</si>
  <si>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</si>
  <si>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</si>
  <si>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</si>
  <si>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</si>
  <si>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</si>
  <si>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</si>
  <si>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</si>
  <si>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</si>
  <si>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</si>
  <si>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</si>
  <si>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</si>
  <si>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</si>
  <si>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</si>
  <si>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</si>
  <si>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</si>
  <si>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</si>
  <si>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</si>
  <si>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</si>
  <si>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</si>
  <si>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</si>
  <si>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</si>
  <si>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</si>
  <si>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</si>
  <si>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</si>
  <si>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</si>
  <si>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</si>
  <si>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</si>
  <si>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</si>
  <si>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</si>
  <si>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</si>
  <si>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</si>
  <si>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</si>
  <si>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</si>
  <si>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</si>
  <si>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</si>
  <si>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</si>
  <si>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</si>
  <si>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</si>
  <si>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</si>
  <si>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</si>
  <si>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</si>
  <si>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</si>
  <si>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</si>
  <si>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</si>
  <si>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</si>
  <si>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</si>
  <si>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</si>
  <si>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</si>
  <si>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</si>
  <si>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</si>
  <si>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</si>
  <si>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</si>
  <si>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</si>
  <si>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</si>
  <si>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</si>
  <si>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</si>
  <si>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</si>
  <si>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</si>
  <si>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</si>
  <si>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</si>
  <si>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</si>
  <si>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</si>
  <si>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</si>
  <si>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</si>
  <si>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</si>
  <si>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</si>
  <si>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</si>
  <si>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</si>
  <si>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</si>
  <si>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</si>
  <si>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</si>
  <si>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</si>
  <si>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</si>
  <si>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</si>
  <si>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</si>
  <si>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</si>
  <si>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</si>
  <si>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</si>
  <si>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</si>
  <si>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</si>
  <si>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</si>
  <si>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</si>
  <si>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</si>
  <si>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</si>
  <si>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</si>
  <si>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</si>
  <si>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</si>
  <si>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</si>
  <si>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</si>
  <si>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</si>
  <si>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</si>
  <si>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</si>
  <si>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</si>
  <si>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</si>
  <si>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</si>
  <si>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</si>
  <si>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</si>
  <si>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</si>
  <si>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</si>
  <si>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</si>
  <si>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</si>
  <si>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</si>
  <si>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</si>
  <si>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</si>
  <si>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</si>
  <si>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</si>
  <si>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</si>
  <si>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</si>
  <si>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</si>
  <si>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</si>
  <si>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</si>
  <si>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</si>
  <si>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</si>
  <si>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</si>
  <si>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</si>
  <si>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</si>
  <si>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</si>
  <si>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</si>
  <si>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</si>
  <si>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</si>
  <si>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</si>
  <si>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</si>
  <si>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</si>
  <si>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</si>
  <si>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</si>
  <si>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</si>
  <si>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</si>
  <si>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</si>
  <si>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</si>
  <si>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</si>
  <si>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</si>
  <si>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</si>
  <si>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</si>
  <si>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</si>
  <si>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</si>
  <si>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</si>
  <si>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</si>
  <si>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</si>
  <si>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</si>
  <si>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</si>
  <si>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</si>
  <si>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</si>
  <si>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</si>
  <si>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</si>
  <si>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</si>
  <si>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</si>
  <si>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</si>
  <si>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</si>
  <si>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</si>
  <si>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</si>
  <si>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</si>
  <si>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</si>
  <si>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</si>
  <si>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</si>
  <si>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</si>
  <si>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</si>
  <si>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</si>
  <si>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</si>
  <si>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</si>
  <si>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</si>
  <si>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</si>
  <si>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</si>
  <si>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</si>
  <si>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</si>
  <si>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</si>
  <si>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</si>
  <si>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</si>
  <si>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</si>
  <si>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</si>
  <si>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</si>
  <si>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</si>
  <si>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</si>
  <si>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</si>
  <si>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</si>
  <si>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</si>
  <si>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</si>
  <si>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</si>
  <si>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</si>
  <si>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</si>
  <si>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</si>
  <si>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</si>
  <si>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</si>
  <si>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</si>
  <si>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</si>
  <si>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</si>
  <si>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</si>
  <si>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</si>
  <si>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</si>
  <si>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</si>
  <si>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</si>
  <si>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</si>
  <si>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</si>
  <si>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</si>
  <si>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</si>
  <si>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</si>
  <si>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</si>
  <si>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</si>
  <si>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</si>
  <si>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</si>
  <si>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</si>
  <si>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</si>
  <si>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</si>
  <si>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</si>
  <si>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</si>
  <si>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</si>
  <si>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</si>
  <si>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</si>
  <si>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</si>
  <si>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</si>
  <si>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</si>
  <si>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</si>
  <si>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</si>
  <si>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</si>
  <si>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</si>
  <si>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</si>
  <si>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</si>
  <si>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</si>
  <si>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</si>
  <si>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</si>
  <si>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</si>
  <si>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</si>
  <si>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</si>
  <si>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</si>
  <si>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</si>
  <si>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</si>
  <si>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</si>
  <si>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</si>
  <si>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</si>
  <si>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</si>
  <si>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</si>
  <si>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</si>
  <si>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</si>
  <si>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</si>
  <si>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</si>
  <si>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</si>
  <si>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</si>
  <si>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</si>
  <si>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</si>
  <si>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</si>
  <si>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</si>
  <si>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</si>
  <si>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</si>
  <si>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</si>
  <si>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</si>
  <si>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</si>
  <si>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</si>
  <si>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</si>
  <si>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</si>
  <si>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</si>
  <si>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</si>
  <si>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</si>
  <si>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</si>
  <si>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</si>
  <si>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</si>
  <si>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</si>
  <si>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</si>
  <si>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</si>
  <si>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</si>
  <si>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</si>
  <si>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</si>
  <si>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</si>
  <si>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</si>
  <si>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</si>
  <si>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</si>
  <si>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</si>
  <si>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</si>
  <si>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</si>
  <si>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</si>
  <si>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</si>
  <si>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</si>
  <si>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</si>
  <si>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</si>
  <si>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</si>
  <si>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</si>
  <si>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</si>
  <si>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</si>
  <si>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</si>
  <si>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</si>
  <si>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</si>
  <si>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</si>
  <si>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</si>
  <si>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</si>
  <si>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</si>
  <si>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</si>
  <si>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</si>
  <si>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</si>
  <si>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</si>
  <si>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</si>
  <si>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</si>
  <si>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</si>
  <si>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</si>
  <si>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</si>
  <si>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</si>
  <si>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</si>
  <si>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</si>
  <si>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</si>
  <si>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</si>
  <si>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</si>
  <si>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</si>
  <si>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</si>
  <si>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</si>
  <si>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</si>
  <si>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</si>
  <si>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</si>
  <si>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</si>
  <si>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</si>
  <si>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</si>
  <si>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</si>
  <si>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</si>
  <si>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</si>
  <si>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</si>
  <si>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</si>
  <si>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</si>
  <si>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</si>
  <si>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</si>
  <si>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</si>
  <si>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</si>
  <si>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</si>
  <si>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</si>
  <si>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</si>
  <si>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</si>
  <si>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</si>
  <si>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</si>
  <si>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</si>
  <si>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</si>
  <si>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</si>
  <si>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</si>
  <si>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</si>
  <si>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</si>
  <si>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</si>
  <si>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</si>
  <si>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</si>
  <si>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</si>
  <si>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</si>
  <si>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</si>
  <si>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</si>
  <si>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</si>
  <si>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</si>
  <si>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</si>
  <si>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</si>
  <si>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</si>
  <si>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</si>
  <si>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</si>
  <si>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</si>
  <si>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</si>
  <si>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</si>
  <si>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</si>
  <si>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</si>
  <si>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</si>
  <si>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</si>
  <si>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</si>
  <si>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</si>
  <si>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</si>
  <si>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</si>
  <si>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</si>
  <si>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</si>
  <si>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</si>
  <si>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</si>
  <si>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</si>
  <si>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</si>
  <si>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</si>
  <si>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</si>
  <si>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</si>
  <si>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</si>
  <si>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</si>
  <si>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</si>
  <si>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</si>
  <si>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</si>
  <si>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</si>
  <si>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</si>
  <si>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</si>
  <si>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</si>
  <si>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</si>
  <si>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</si>
  <si>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</si>
  <si>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</si>
  <si>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</si>
  <si>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</si>
  <si>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</si>
  <si>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</si>
  <si>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</si>
  <si>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</si>
  <si>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</si>
  <si>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</si>
  <si>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</si>
  <si>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</si>
  <si>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</si>
  <si>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</si>
  <si>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</si>
  <si>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</si>
  <si>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</si>
  <si>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</si>
  <si>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</si>
  <si>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</si>
  <si>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</si>
  <si>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</si>
  <si>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</si>
  <si>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</si>
  <si>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</si>
  <si>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</si>
  <si>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</si>
  <si>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</si>
  <si>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</si>
  <si>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</si>
  <si>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</si>
  <si>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</si>
  <si>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</si>
  <si>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</si>
  <si>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</si>
  <si>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</si>
  <si>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</si>
  <si>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</si>
  <si>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</si>
  <si>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</si>
  <si>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</si>
  <si>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</si>
  <si>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</si>
  <si>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</si>
  <si>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</si>
  <si>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</si>
  <si>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</si>
  <si>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</si>
  <si>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</si>
  <si>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</si>
  <si>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</si>
  <si>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</si>
  <si>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</si>
  <si>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</si>
  <si>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</si>
  <si>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</si>
  <si>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</si>
  <si>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</si>
  <si>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</si>
  <si>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</si>
  <si>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</si>
  <si>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</si>
  <si>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</si>
  <si>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</si>
  <si>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</si>
  <si>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</si>
  <si>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</si>
  <si>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</si>
  <si>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</si>
  <si>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</si>
  <si>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</si>
  <si>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</si>
  <si>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</si>
  <si>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</si>
  <si>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</si>
  <si>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</si>
  <si>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</si>
  <si>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</si>
  <si>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</si>
  <si>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</si>
  <si>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</si>
  <si>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</si>
  <si>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</si>
  <si>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</si>
  <si>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</si>
  <si>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</si>
  <si>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</si>
  <si>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</si>
  <si>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</si>
  <si>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</si>
  <si>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</si>
  <si>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</si>
  <si>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</si>
  <si>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</si>
  <si>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</si>
  <si>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</si>
  <si>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</si>
  <si>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</si>
  <si>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</si>
  <si>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</si>
  <si>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</si>
  <si>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</si>
  <si>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</si>
  <si>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</si>
  <si>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</si>
  <si>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</si>
  <si>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</si>
  <si>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</si>
  <si>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</si>
  <si>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</si>
  <si>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</si>
  <si>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</si>
  <si>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</si>
  <si>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</si>
  <si>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</si>
  <si>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</si>
  <si>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</si>
  <si>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</si>
  <si>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</si>
  <si>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</si>
  <si>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</si>
  <si>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</si>
  <si>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</si>
  <si>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</si>
  <si>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</si>
  <si>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</si>
  <si>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</si>
  <si>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</si>
  <si>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</si>
  <si>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</si>
  <si>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</si>
  <si>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</si>
  <si>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</si>
  <si>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</si>
  <si>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</si>
  <si>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</si>
  <si>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</si>
  <si>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</si>
  <si>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</si>
  <si>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</si>
  <si>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</si>
  <si>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</si>
  <si>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</si>
  <si>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</si>
  <si>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</si>
  <si>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</si>
  <si>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</si>
  <si>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</si>
  <si>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</si>
  <si>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</si>
  <si>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</si>
  <si>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</si>
  <si>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</si>
  <si>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</si>
  <si>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</si>
  <si>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</si>
  <si>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</si>
  <si>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</si>
  <si>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</si>
  <si>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</si>
  <si>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</si>
  <si>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</si>
  <si>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</si>
  <si>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</si>
  <si>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</si>
  <si>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</si>
  <si>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</si>
  <si>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</si>
  <si>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</si>
  <si>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</si>
  <si>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</si>
  <si>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</si>
  <si>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</si>
  <si>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</si>
  <si>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</si>
  <si>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</si>
  <si>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</si>
  <si>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</si>
  <si>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</si>
  <si>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</si>
  <si>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</si>
  <si>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</si>
  <si>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</si>
  <si>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</si>
  <si>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</si>
  <si>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</si>
  <si>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</si>
  <si>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</si>
  <si>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</si>
  <si>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</si>
  <si>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</si>
  <si>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</si>
  <si>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</si>
  <si>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</si>
  <si>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</si>
  <si>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</si>
  <si>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</si>
  <si>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</si>
  <si>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</si>
  <si>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</si>
  <si>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</si>
  <si>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</si>
  <si>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</si>
  <si>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</si>
  <si>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</si>
  <si>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</si>
  <si>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</si>
  <si>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</si>
  <si>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</si>
  <si>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</si>
  <si>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</si>
  <si>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</si>
  <si>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</si>
  <si>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</si>
  <si>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</si>
  <si>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</si>
  <si>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</si>
  <si>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</si>
  <si>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</si>
  <si>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</si>
  <si>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</si>
  <si>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</si>
  <si>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</si>
  <si>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</si>
  <si>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</si>
  <si>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</si>
  <si>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</si>
  <si>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</si>
  <si>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</si>
  <si>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</si>
  <si>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</si>
  <si>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</si>
  <si>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</si>
  <si>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</si>
  <si>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</si>
  <si>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</si>
  <si>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</si>
  <si>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</si>
  <si>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</si>
  <si>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</si>
  <si>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</si>
  <si>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</si>
  <si>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</si>
  <si>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</si>
  <si>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</si>
  <si>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</si>
  <si>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</si>
  <si>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</si>
  <si>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</si>
  <si>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</si>
  <si>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</si>
  <si>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</si>
  <si>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</si>
  <si>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</si>
  <si>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</si>
  <si>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</si>
  <si>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</si>
  <si>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</si>
  <si>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</si>
  <si>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</si>
  <si>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</si>
  <si>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</si>
  <si>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</si>
  <si>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</si>
  <si>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</si>
  <si>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</si>
  <si>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</si>
  <si>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</si>
  <si>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</si>
  <si>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</si>
  <si>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</si>
  <si>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</si>
  <si>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</si>
  <si>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</si>
  <si>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</si>
  <si>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</si>
  <si>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</si>
  <si>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</si>
  <si>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</si>
  <si>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</si>
  <si>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</si>
  <si>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</si>
  <si>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</si>
  <si>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</si>
  <si>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</si>
  <si>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</si>
  <si>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</si>
  <si>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</si>
  <si>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</si>
  <si>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</si>
  <si>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</si>
  <si>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</si>
  <si>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</si>
  <si>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</si>
  <si>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</si>
  <si>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</si>
  <si>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</si>
  <si>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</si>
  <si>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</si>
  <si>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</si>
  <si>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</si>
  <si>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</si>
  <si>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</si>
  <si>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</si>
  <si>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</si>
  <si>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</si>
  <si>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</si>
  <si>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</si>
  <si>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</si>
  <si>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</si>
  <si>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</si>
  <si>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</si>
  <si>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</si>
  <si>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</si>
  <si>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</si>
  <si>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</si>
  <si>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</si>
  <si>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</si>
  <si>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</si>
  <si>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</si>
  <si>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</si>
  <si>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</si>
  <si>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</si>
  <si>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</si>
  <si>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</si>
  <si>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</si>
  <si>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</si>
  <si>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</si>
  <si>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</si>
  <si>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</si>
  <si>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</si>
  <si>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</si>
  <si>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</si>
  <si>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</si>
  <si>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</si>
  <si>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</si>
  <si>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</si>
  <si>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</si>
  <si>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</si>
  <si>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</si>
  <si>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</si>
  <si>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</si>
  <si>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</si>
  <si>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</si>
  <si>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</si>
  <si>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</si>
  <si>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</si>
  <si>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</si>
  <si>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</si>
  <si>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</si>
  <si>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</si>
  <si>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</si>
  <si>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</si>
  <si>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</si>
  <si>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</si>
  <si>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</si>
  <si>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</si>
  <si>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</si>
  <si>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</si>
  <si>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</si>
  <si>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</si>
  <si>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</si>
  <si>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</si>
  <si>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</si>
  <si>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</si>
  <si>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</si>
  <si>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</si>
  <si>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</si>
  <si>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</si>
  <si>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</si>
  <si>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</si>
  <si>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</si>
  <si>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</si>
  <si>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</si>
  <si>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</si>
  <si>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</si>
  <si>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</si>
  <si>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</si>
  <si>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</si>
  <si>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</si>
  <si>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</si>
  <si>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</si>
  <si>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</si>
  <si>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</si>
  <si>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</si>
  <si>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</si>
  <si>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</si>
  <si>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</si>
  <si>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</si>
  <si>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</si>
  <si>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</si>
  <si>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</si>
  <si>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</si>
  <si>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</si>
  <si>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</si>
  <si>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</si>
  <si>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</si>
  <si>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</si>
  <si>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</si>
  <si>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</si>
  <si>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</si>
  <si>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</si>
  <si>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</si>
  <si>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</si>
  <si>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</si>
  <si>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</si>
  <si>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</si>
  <si>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</si>
  <si>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</si>
  <si>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</si>
  <si>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</si>
  <si>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</si>
  <si>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</si>
  <si>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</si>
  <si>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</si>
  <si>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</si>
  <si>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</si>
  <si>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</si>
  <si>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</si>
  <si>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</si>
  <si>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</si>
  <si>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</si>
  <si>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</si>
  <si>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</si>
  <si>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</si>
  <si>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</si>
  <si>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</si>
  <si>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</si>
  <si>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</si>
  <si>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</si>
  <si>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</si>
  <si>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</si>
  <si>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</si>
  <si>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</si>
  <si>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</si>
  <si>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</si>
  <si>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</si>
  <si>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</si>
  <si>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</si>
  <si>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</si>
  <si>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</si>
  <si>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</si>
  <si>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</si>
  <si>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</si>
  <si>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</si>
  <si>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</si>
  <si>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</si>
  <si>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</si>
  <si>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</si>
  <si>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</si>
  <si>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</si>
  <si>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</si>
  <si>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</si>
  <si>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</si>
  <si>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</si>
  <si>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</si>
  <si>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</si>
  <si>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</si>
  <si>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</si>
  <si>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</si>
  <si>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</si>
  <si>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</si>
  <si>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</si>
  <si>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</si>
  <si>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</si>
  <si>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</si>
  <si>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</si>
  <si>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</si>
  <si>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</si>
  <si>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</si>
  <si>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</si>
  <si>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</si>
  <si>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</si>
  <si>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</si>
  <si>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</si>
  <si>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</si>
  <si>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</si>
  <si>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</si>
  <si>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</si>
  <si>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</si>
  <si>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</si>
  <si>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</si>
  <si>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</si>
  <si>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</si>
  <si>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</si>
  <si>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</si>
  <si>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</si>
  <si>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</si>
  <si>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</si>
  <si>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</si>
  <si>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</si>
  <si>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</si>
  <si>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</si>
  <si>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</si>
  <si>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</si>
  <si>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</si>
  <si>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</si>
  <si>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</si>
  <si>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</si>
  <si>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</si>
  <si>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</si>
  <si>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</si>
  <si>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</si>
  <si>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</si>
  <si>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</si>
  <si>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</si>
  <si>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</si>
  <si>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</si>
  <si>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</si>
  <si>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</si>
  <si>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</si>
  <si>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</si>
  <si>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</si>
  <si>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</si>
  <si>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</si>
  <si>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</si>
  <si>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</si>
  <si>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</si>
  <si>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</si>
  <si>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</si>
  <si>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</si>
  <si>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</si>
  <si>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</si>
  <si>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</si>
  <si>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</si>
  <si>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</si>
  <si>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</si>
  <si>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</si>
  <si>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</si>
  <si>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</si>
  <si>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</si>
  <si>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</si>
  <si>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</si>
  <si>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</si>
  <si>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</si>
  <si>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</si>
  <si>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</si>
  <si>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</si>
  <si>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</si>
  <si>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</si>
  <si>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</si>
  <si>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</si>
  <si>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</si>
  <si>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</si>
  <si>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</si>
  <si>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</si>
  <si>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</si>
  <si>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</si>
  <si>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</si>
  <si>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</si>
  <si>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</si>
  <si>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</si>
  <si>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</si>
  <si>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</si>
  <si>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</si>
  <si>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</si>
  <si>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</si>
  <si>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</si>
  <si>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</si>
  <si>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</si>
  <si>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</si>
  <si>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</si>
  <si>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</si>
  <si>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</si>
  <si>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</si>
  <si>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</si>
  <si>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</si>
  <si>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</si>
  <si>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</si>
  <si>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</si>
  <si>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</si>
  <si>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</si>
  <si>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</si>
  <si>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</si>
  <si>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</si>
  <si>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</si>
  <si>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</si>
  <si>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</si>
  <si>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</si>
  <si>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</si>
  <si>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</si>
  <si>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</si>
  <si>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</si>
  <si>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</si>
  <si>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</si>
  <si>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</si>
  <si>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</si>
  <si>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</si>
  <si>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</si>
  <si>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</si>
  <si>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</si>
  <si>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</si>
  <si>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</si>
  <si>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</si>
  <si>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</si>
  <si>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</si>
  <si>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</si>
  <si>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</si>
  <si>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</si>
  <si>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</si>
  <si>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</si>
  <si>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</si>
  <si>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</si>
  <si>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</si>
  <si>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</si>
  <si>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</si>
  <si>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</si>
  <si>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</si>
  <si>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</si>
  <si>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</si>
  <si>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</si>
  <si>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</si>
  <si>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</si>
  <si>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</si>
  <si>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</si>
  <si>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</si>
  <si>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</si>
  <si>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</si>
  <si>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</si>
  <si>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</si>
  <si>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</si>
  <si>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</si>
  <si>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</si>
  <si>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</si>
  <si>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</si>
  <si>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</si>
  <si>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</si>
  <si>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</si>
  <si>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</si>
  <si>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</si>
  <si>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</si>
  <si>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</si>
  <si>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</si>
  <si>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</si>
  <si>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</si>
  <si>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</si>
  <si>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</si>
  <si>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</si>
  <si>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</si>
  <si>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</si>
  <si>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</si>
  <si>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</si>
  <si>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</si>
  <si>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</si>
  <si>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</si>
  <si>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</si>
  <si>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</si>
  <si>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</si>
  <si>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</si>
  <si>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</si>
  <si>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</si>
  <si>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</si>
  <si>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</si>
  <si>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</si>
  <si>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</si>
  <si>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</si>
  <si>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</si>
  <si>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</si>
  <si>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</si>
  <si>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</si>
  <si>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</si>
  <si>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</si>
  <si>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</si>
  <si>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</si>
  <si>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</si>
  <si>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</si>
  <si>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</si>
  <si>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</si>
  <si>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</si>
  <si>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</si>
  <si>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</si>
  <si>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</si>
  <si>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</si>
  <si>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</si>
  <si>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</si>
  <si>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</si>
  <si>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</si>
  <si>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</si>
  <si>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</si>
  <si>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</si>
  <si>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</si>
  <si>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</si>
  <si>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</si>
  <si>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</si>
  <si>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</si>
  <si>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</si>
  <si>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</si>
  <si>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</si>
  <si>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</si>
  <si>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</si>
  <si>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</si>
  <si>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</si>
  <si>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</si>
  <si>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</si>
  <si>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</si>
  <si>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</si>
  <si>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</si>
  <si>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</si>
  <si>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</si>
  <si>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</si>
  <si>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</si>
  <si>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</si>
  <si>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</si>
  <si>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</si>
  <si>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</si>
  <si>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</si>
  <si>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</si>
  <si>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</si>
  <si>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</si>
  <si>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</si>
  <si>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</si>
  <si>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</si>
  <si>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</si>
  <si>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</si>
  <si>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</si>
  <si>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</si>
  <si>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</si>
  <si>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</si>
  <si>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</si>
  <si>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</si>
  <si>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</si>
  <si>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</si>
  <si>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</si>
  <si>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</si>
  <si>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</si>
  <si>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</si>
  <si>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</si>
  <si>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</si>
  <si>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</si>
  <si>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</si>
  <si>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</si>
  <si>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</si>
  <si>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</si>
  <si>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</si>
  <si>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</si>
  <si>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</si>
  <si>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</si>
  <si>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</si>
  <si>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</si>
  <si>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</si>
  <si>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</si>
  <si>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</si>
  <si>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</si>
  <si>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</si>
  <si>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</si>
  <si>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</si>
  <si>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</si>
  <si>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</si>
  <si>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</si>
  <si>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</si>
  <si>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</si>
  <si>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</si>
  <si>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</si>
  <si>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</si>
  <si>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</si>
  <si>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</si>
  <si>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</si>
  <si>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</si>
  <si>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</si>
  <si>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</si>
  <si>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</si>
  <si>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</si>
  <si>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</si>
  <si>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</si>
  <si>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</si>
  <si>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</si>
  <si>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</si>
  <si>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</si>
  <si>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</si>
  <si>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</si>
  <si>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</si>
  <si>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</si>
  <si>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</si>
  <si>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</si>
  <si>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</si>
  <si>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</si>
  <si>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</si>
  <si>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</si>
  <si>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</si>
  <si>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</si>
  <si>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</si>
  <si>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</si>
  <si>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</si>
  <si>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</si>
  <si>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</si>
  <si>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</si>
  <si>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</si>
  <si>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</si>
  <si>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</si>
  <si>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</si>
  <si>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</si>
  <si>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</si>
  <si>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</si>
  <si>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</si>
  <si>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</si>
  <si>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</si>
  <si>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</si>
  <si>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</si>
  <si>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</si>
  <si>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</si>
  <si>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</si>
  <si>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</si>
  <si>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</si>
  <si>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</si>
  <si>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</si>
  <si>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</si>
  <si>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</si>
  <si>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</si>
  <si>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</si>
  <si>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</si>
  <si>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</si>
  <si>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</si>
  <si>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</si>
  <si>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</si>
  <si>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</si>
  <si>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</si>
  <si>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</si>
  <si>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</si>
  <si>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</si>
  <si>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</si>
  <si>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</si>
  <si>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</si>
  <si>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</si>
  <si>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</si>
  <si>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</si>
  <si>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</si>
  <si>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</si>
  <si>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</si>
  <si>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</si>
  <si>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</si>
  <si>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</si>
  <si>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</si>
  <si>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</si>
  <si>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</si>
  <si>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</si>
  <si>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</si>
  <si>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</si>
  <si>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</si>
  <si>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</si>
  <si>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</si>
  <si>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</si>
  <si>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</si>
  <si>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</si>
  <si>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</si>
  <si>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</si>
  <si>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</si>
  <si>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</si>
  <si>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</si>
  <si>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</si>
  <si>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</si>
  <si>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</si>
  <si>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</si>
  <si>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</si>
  <si>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</si>
  <si>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</si>
  <si>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</si>
  <si>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</si>
  <si>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</si>
  <si>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</si>
  <si>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</si>
  <si>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</si>
  <si>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</si>
  <si>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</si>
  <si>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</si>
  <si>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</si>
  <si>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</si>
  <si>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</si>
  <si>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</si>
  <si>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</si>
  <si>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</si>
  <si>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</si>
  <si>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</si>
  <si>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</si>
  <si>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</si>
  <si>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</si>
  <si>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</si>
  <si>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</si>
  <si>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</si>
  <si>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</si>
  <si>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</si>
  <si>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</si>
  <si>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</si>
  <si>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</si>
  <si>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</si>
  <si>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</si>
  <si>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</si>
  <si>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</si>
  <si>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</si>
  <si>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</si>
  <si>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</si>
  <si>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</si>
  <si>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</si>
  <si>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</si>
  <si>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</si>
  <si>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</si>
  <si>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</si>
  <si>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</si>
  <si>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</si>
  <si>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</si>
  <si>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</si>
  <si>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</si>
  <si>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</si>
  <si>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</si>
  <si>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</si>
  <si>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</si>
  <si>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</si>
  <si>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</si>
  <si>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</si>
  <si>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</si>
  <si>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</si>
  <si>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</si>
  <si>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</si>
  <si>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</si>
  <si>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</si>
  <si>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</si>
  <si>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</si>
  <si>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</si>
  <si>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</si>
  <si>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</si>
  <si>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</si>
  <si>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</si>
  <si>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</si>
  <si>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</si>
  <si>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</si>
  <si>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</si>
  <si>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</si>
  <si>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</si>
  <si>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</si>
  <si>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</si>
  <si>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</si>
  <si>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</si>
  <si>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</si>
  <si>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</si>
  <si>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</si>
  <si>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</si>
  <si>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</si>
  <si>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</si>
  <si>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</si>
  <si>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</si>
  <si>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</si>
  <si>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</si>
  <si>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</si>
  <si>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</si>
  <si>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</si>
  <si>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</si>
  <si>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</si>
  <si>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</si>
  <si>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</si>
  <si>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</si>
  <si>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</si>
  <si>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</si>
  <si>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</si>
  <si>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</si>
  <si>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</si>
  <si>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</si>
  <si>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</si>
  <si>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</si>
  <si>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</si>
  <si>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</si>
  <si>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</si>
  <si>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</si>
  <si>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</si>
  <si>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</si>
  <si>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</si>
  <si>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</si>
  <si>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</si>
  <si>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</si>
  <si>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</si>
  <si>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</si>
  <si>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</si>
  <si>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</si>
  <si>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</si>
  <si>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</si>
  <si>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</si>
  <si>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</si>
  <si>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</si>
  <si>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</si>
  <si>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</si>
  <si>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</si>
  <si>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</si>
  <si>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</si>
  <si>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</si>
  <si>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</si>
  <si>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</si>
  <si>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</si>
  <si>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</si>
  <si>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</si>
  <si>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</si>
  <si>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</si>
  <si>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</si>
  <si>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</si>
  <si>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</si>
  <si>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</si>
  <si>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</si>
  <si>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</si>
  <si>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</si>
  <si>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</si>
  <si>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</si>
  <si>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</si>
  <si>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</si>
  <si>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</si>
  <si>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</si>
  <si>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</si>
  <si>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</si>
  <si>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</si>
  <si>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</si>
  <si>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</si>
  <si>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</si>
  <si>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</si>
  <si>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</si>
  <si>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</si>
  <si>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</si>
  <si>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</si>
  <si>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</si>
  <si>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</si>
  <si>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</si>
  <si>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</si>
  <si>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</si>
  <si>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</si>
  <si>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</si>
  <si>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</si>
  <si>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</si>
  <si>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</si>
  <si>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</si>
  <si>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</si>
  <si>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</si>
  <si>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</si>
  <si>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</si>
  <si>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</si>
  <si>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</si>
  <si>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</si>
  <si>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</si>
  <si>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</si>
  <si>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</si>
  <si>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</si>
  <si>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</si>
  <si>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</si>
  <si>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</si>
  <si>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</si>
  <si>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</si>
  <si>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</si>
  <si>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</si>
  <si>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</si>
  <si>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</si>
  <si>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</si>
  <si>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</si>
  <si>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</si>
  <si>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</si>
  <si>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</si>
  <si>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</si>
  <si>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</si>
  <si>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</si>
  <si>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</si>
  <si>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</si>
  <si>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</si>
  <si>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</si>
  <si>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</si>
  <si>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</si>
  <si>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</si>
  <si>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</si>
  <si>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</si>
  <si>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</si>
  <si>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</si>
  <si>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</si>
  <si>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</si>
  <si>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</si>
  <si>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</si>
  <si>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</si>
  <si>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</si>
  <si>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</si>
  <si>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</si>
  <si>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</si>
  <si>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</si>
  <si>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</si>
  <si>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</si>
  <si>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</si>
  <si>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</si>
  <si>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</si>
  <si>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</si>
  <si>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</si>
  <si>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</si>
  <si>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</si>
  <si>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</si>
  <si>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</si>
  <si>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</si>
  <si>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</si>
  <si>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</si>
  <si>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</si>
  <si>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</si>
  <si>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</si>
  <si>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</si>
  <si>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</si>
  <si>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</si>
  <si>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</si>
  <si>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</si>
  <si>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</si>
  <si>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</si>
  <si>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</si>
  <si>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</si>
  <si>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</si>
  <si>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</si>
  <si>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</si>
  <si>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</si>
  <si>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</si>
  <si>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</si>
  <si>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</si>
  <si>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</si>
  <si>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</si>
  <si>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</si>
  <si>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</si>
  <si>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</si>
  <si>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</si>
  <si>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</si>
  <si>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</si>
  <si>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</si>
  <si>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</si>
  <si>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</si>
  <si>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</si>
  <si>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</si>
  <si>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</si>
  <si>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</si>
  <si>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</si>
  <si>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</si>
  <si>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</si>
  <si>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</si>
  <si>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</si>
  <si>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</si>
  <si>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</si>
  <si>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</si>
  <si>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</si>
  <si>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</si>
  <si>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</si>
  <si>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</si>
  <si>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</si>
  <si>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</si>
  <si>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</si>
  <si>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</si>
  <si>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</si>
  <si>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</si>
  <si>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</si>
  <si>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</si>
  <si>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</si>
  <si>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</si>
  <si>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</si>
  <si>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</si>
  <si>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</si>
  <si>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</si>
  <si>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</si>
  <si>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</si>
  <si>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</si>
  <si>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</si>
  <si>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</si>
  <si>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</si>
  <si>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</si>
  <si>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</si>
  <si>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</si>
  <si>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</si>
  <si>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</si>
  <si>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</si>
  <si>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</si>
  <si>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</si>
  <si>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</si>
  <si>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</si>
  <si>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</si>
  <si>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</si>
  <si>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</si>
  <si>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</si>
  <si>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</si>
  <si>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</si>
  <si>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</si>
  <si>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</si>
  <si>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</si>
  <si>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</si>
  <si>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</si>
  <si>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</si>
  <si>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</si>
  <si>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</si>
  <si>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</si>
  <si>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</si>
  <si>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</si>
  <si>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</si>
  <si>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</si>
  <si>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</si>
  <si>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</si>
  <si>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</si>
  <si>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</si>
  <si>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</si>
  <si>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</si>
  <si>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</si>
  <si>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</si>
  <si>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</si>
  <si>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</si>
  <si>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</si>
  <si>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</si>
  <si>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</si>
  <si>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</si>
  <si>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</si>
  <si>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</si>
  <si>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</si>
  <si>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</si>
  <si>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</si>
  <si>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</si>
  <si>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</si>
  <si>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</si>
  <si>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</si>
  <si>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</si>
  <si>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</si>
  <si>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</si>
  <si>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</si>
  <si>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</si>
  <si>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</si>
  <si>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</si>
  <si>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</si>
  <si>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</si>
  <si>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</si>
  <si>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</si>
  <si>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</si>
  <si>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</si>
  <si>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</si>
  <si>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</si>
  <si>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</si>
  <si>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</si>
  <si>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</si>
  <si>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</si>
  <si>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</si>
  <si>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</si>
  <si>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</si>
  <si>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</si>
  <si>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</si>
  <si>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</si>
  <si>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</si>
  <si>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</si>
  <si>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</si>
  <si>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</si>
  <si>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</si>
  <si>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</si>
  <si>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</si>
  <si>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</si>
  <si>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</si>
  <si>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</si>
  <si>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</si>
  <si>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</si>
  <si>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</si>
  <si>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</si>
  <si>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</si>
  <si>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</si>
  <si>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</si>
  <si>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</si>
  <si>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</si>
  <si>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</si>
  <si>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</si>
  <si>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</si>
  <si>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</si>
  <si>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</si>
  <si>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</si>
  <si>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</si>
  <si>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</si>
  <si>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</si>
  <si>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</si>
  <si>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</si>
  <si>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</si>
  <si>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</si>
  <si>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</si>
  <si>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</si>
  <si>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</si>
  <si>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</si>
  <si>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</si>
  <si>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</si>
  <si>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</si>
  <si>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</si>
  <si>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</si>
  <si>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</si>
  <si>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</si>
  <si>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</si>
  <si>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</si>
  <si>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</si>
  <si>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</si>
  <si>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</si>
  <si>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</si>
  <si>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</si>
  <si>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</si>
  <si>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</si>
  <si>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</si>
  <si>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</si>
  <si>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</si>
  <si>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</si>
  <si>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</si>
  <si>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</si>
  <si>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</si>
  <si>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</si>
  <si>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</si>
  <si>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</si>
  <si>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</si>
  <si>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</si>
  <si>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</si>
  <si>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</si>
  <si>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</si>
  <si>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</si>
  <si>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</si>
  <si>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</si>
  <si>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</si>
  <si>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</si>
  <si>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</si>
  <si>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</si>
  <si>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</si>
  <si>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</si>
  <si>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</si>
  <si>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</si>
  <si>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</si>
  <si>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</si>
  <si>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</si>
  <si>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</si>
  <si>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</si>
  <si>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</si>
  <si>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</si>
  <si>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</si>
  <si>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</si>
  <si>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</si>
  <si>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</si>
  <si>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</si>
  <si>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</si>
  <si>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</si>
  <si>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</si>
  <si>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</si>
  <si>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</si>
  <si>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</si>
  <si>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</si>
  <si>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</si>
  <si>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</si>
  <si>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</si>
  <si>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</si>
  <si>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</si>
  <si>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</si>
  <si>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</si>
  <si>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</si>
  <si>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</si>
  <si>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</si>
  <si>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</si>
  <si>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</si>
  <si>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</si>
  <si>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</si>
  <si>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</si>
  <si>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</si>
  <si>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</si>
  <si>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</si>
  <si>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</si>
  <si>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</si>
  <si>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</si>
  <si>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</si>
  <si>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</si>
  <si>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</si>
  <si>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</si>
  <si>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</si>
  <si>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</si>
  <si>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</si>
  <si>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</si>
  <si>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</si>
  <si>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</si>
  <si>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</si>
  <si>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</si>
  <si>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</si>
  <si>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</si>
  <si>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</si>
  <si>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</si>
  <si>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</si>
  <si>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</si>
  <si>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</si>
  <si>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</si>
  <si>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</si>
  <si>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</si>
  <si>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</si>
  <si>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</si>
  <si>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</si>
  <si>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</si>
  <si>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</si>
  <si>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</si>
  <si>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</si>
  <si>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</si>
  <si>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</si>
  <si>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</si>
  <si>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</si>
  <si>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</si>
  <si>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</si>
  <si>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</si>
  <si>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</si>
  <si>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</si>
  <si>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</si>
  <si>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</si>
  <si>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</si>
  <si>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</si>
  <si>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</si>
  <si>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</si>
  <si>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</si>
  <si>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</si>
  <si>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</si>
  <si>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</si>
  <si>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</si>
  <si>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</si>
  <si>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</si>
  <si>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</si>
  <si>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</si>
  <si>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</si>
  <si>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</si>
  <si>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</si>
  <si>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</si>
  <si>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</si>
  <si>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</si>
  <si>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</si>
  <si>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</si>
  <si>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</si>
  <si>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</si>
  <si>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</si>
  <si>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</si>
  <si>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</si>
  <si>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</si>
  <si>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</si>
  <si>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</si>
  <si>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</si>
  <si>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</si>
  <si>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</si>
  <si>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</si>
  <si>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</si>
  <si>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</si>
  <si>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</si>
  <si>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</si>
  <si>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</si>
  <si>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</si>
  <si>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</si>
  <si>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</si>
  <si>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</si>
  <si>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</si>
  <si>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</si>
  <si>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</si>
  <si>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</si>
  <si>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</si>
  <si>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</si>
  <si>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</si>
  <si>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</si>
  <si>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</si>
  <si>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</si>
  <si>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</si>
  <si>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</si>
  <si>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</si>
  <si>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</si>
  <si>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</si>
  <si>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</si>
  <si>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</si>
  <si>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</si>
  <si>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</si>
  <si>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</si>
  <si>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</si>
  <si>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</si>
  <si>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</si>
  <si>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</si>
  <si>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</si>
  <si>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</si>
  <si>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</si>
  <si>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</si>
  <si>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</si>
  <si>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</si>
  <si>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</si>
  <si>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</si>
  <si>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</si>
  <si>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</si>
  <si>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</si>
  <si>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</si>
  <si>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</si>
  <si>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</si>
  <si>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</si>
  <si>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</si>
  <si>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</si>
  <si>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</si>
  <si>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</si>
  <si>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</si>
  <si>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</si>
  <si>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</si>
  <si>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</si>
  <si>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</si>
  <si>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</si>
  <si>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</si>
  <si>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</si>
  <si>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</si>
  <si>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</si>
  <si>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</si>
  <si>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</si>
  <si>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</si>
  <si>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</si>
  <si>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</si>
  <si>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</si>
  <si>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</si>
  <si>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</si>
  <si>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</si>
  <si>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</si>
  <si>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</si>
  <si>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</si>
  <si>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</si>
  <si>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</si>
  <si>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</si>
  <si>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</si>
  <si>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</si>
  <si>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</si>
  <si>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</si>
  <si>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</si>
  <si>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</si>
  <si>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</si>
  <si>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</si>
  <si>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</si>
  <si>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</si>
  <si>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</si>
  <si>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</si>
  <si>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</si>
  <si>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</si>
  <si>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</si>
  <si>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</si>
  <si>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</si>
  <si>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</si>
  <si>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</si>
  <si>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</si>
  <si>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</si>
  <si>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</si>
  <si>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</si>
  <si>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</si>
  <si>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</si>
  <si>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</si>
  <si>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</si>
  <si>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</si>
  <si>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</si>
  <si>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</si>
  <si>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</si>
  <si>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</si>
  <si>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</si>
  <si>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</si>
  <si>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</si>
  <si>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</si>
  <si>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</si>
  <si>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</si>
  <si>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</si>
  <si>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</si>
  <si>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</si>
  <si>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</si>
  <si>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</si>
  <si>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</si>
  <si>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</si>
  <si>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</si>
  <si>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</si>
  <si>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</si>
  <si>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</si>
  <si>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</si>
  <si>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</si>
  <si>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</si>
  <si>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</si>
  <si>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</si>
  <si>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</si>
  <si>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</si>
  <si>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</si>
  <si>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</si>
  <si>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</si>
  <si>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</si>
  <si>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</si>
  <si>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</si>
  <si>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</si>
  <si>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</si>
  <si>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</si>
  <si>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</si>
  <si>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</si>
  <si>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</si>
  <si>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</si>
  <si>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</si>
  <si>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</si>
  <si>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</si>
  <si>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</si>
  <si>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</si>
  <si>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</si>
  <si>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</si>
  <si>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</si>
  <si>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</si>
  <si>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</si>
  <si>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</si>
  <si>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</si>
  <si>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</si>
  <si>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</si>
  <si>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</si>
  <si>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</si>
  <si>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</si>
  <si>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</si>
  <si>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</si>
  <si>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</si>
  <si>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</si>
  <si>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</si>
  <si>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</si>
  <si>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</si>
  <si>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</si>
  <si>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</si>
  <si>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</si>
  <si>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</si>
  <si>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</si>
  <si>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</si>
  <si>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</si>
  <si>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</si>
  <si>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</si>
  <si>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</si>
  <si>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</si>
  <si>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</si>
  <si>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</si>
  <si>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</si>
  <si>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</si>
  <si>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</si>
  <si>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</si>
  <si>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</si>
  <si>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</si>
  <si>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</si>
  <si>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</si>
  <si>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</si>
  <si>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</si>
  <si>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</si>
  <si>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</si>
  <si>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</si>
  <si>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</si>
  <si>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</si>
  <si>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</si>
  <si>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</si>
  <si>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</si>
  <si>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</si>
  <si>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</si>
  <si>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</si>
  <si>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</si>
  <si>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</si>
  <si>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</si>
  <si>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</si>
  <si>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</si>
  <si>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</si>
  <si>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</si>
  <si>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</si>
  <si>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</si>
  <si>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</si>
  <si>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</si>
  <si>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</si>
  <si>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</si>
  <si>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</si>
  <si>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</si>
  <si>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</si>
  <si>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</si>
  <si>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</si>
  <si>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</si>
  <si>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</si>
  <si>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</si>
  <si>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</si>
  <si>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</si>
  <si>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</si>
  <si>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</si>
  <si>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</si>
  <si>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</si>
  <si>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</si>
  <si>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</si>
  <si>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</si>
  <si>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</si>
  <si>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</si>
  <si>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</si>
  <si>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</si>
  <si>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</si>
  <si>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</si>
  <si>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</si>
  <si>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</si>
  <si>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</si>
  <si>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</si>
  <si>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</si>
  <si>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</si>
  <si>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</si>
  <si>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</si>
  <si>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</si>
  <si>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</si>
  <si>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</si>
  <si>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</si>
  <si>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</si>
  <si>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</si>
  <si>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</si>
  <si>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</si>
  <si>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</si>
  <si>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</si>
  <si>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</si>
  <si>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</si>
  <si>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</si>
  <si>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</si>
  <si>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</si>
  <si>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</si>
  <si>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</si>
  <si>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</si>
  <si>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</si>
  <si>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</si>
  <si>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</si>
  <si>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</si>
  <si>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</si>
  <si>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</si>
  <si>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</si>
  <si>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</si>
  <si>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</si>
  <si>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</si>
  <si>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</si>
  <si>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</si>
  <si>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</si>
  <si>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</si>
  <si>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</si>
  <si>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</si>
  <si>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</si>
  <si>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</si>
  <si>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</si>
  <si>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</si>
  <si>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</si>
  <si>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</si>
  <si>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</si>
  <si>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</si>
  <si>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</si>
  <si>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</si>
  <si>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</si>
  <si>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</si>
  <si>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</si>
  <si>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</si>
  <si>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</si>
  <si>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</si>
  <si>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</si>
  <si>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</si>
  <si>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</si>
  <si>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</si>
  <si>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</si>
  <si>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</si>
  <si>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</si>
  <si>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</si>
  <si>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</si>
  <si>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</si>
  <si>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</si>
  <si>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</si>
  <si>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</si>
  <si>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</si>
  <si>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</si>
  <si>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</si>
  <si>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</si>
  <si>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</si>
  <si>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</si>
  <si>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</si>
  <si>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</si>
  <si>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</si>
  <si>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</si>
  <si>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</si>
  <si>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</si>
  <si>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</si>
  <si>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</si>
  <si>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</si>
  <si>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</si>
  <si>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</si>
  <si>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</si>
  <si>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</si>
  <si>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</si>
  <si>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</si>
  <si>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</si>
  <si>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</si>
  <si>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</si>
  <si>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</si>
  <si>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</si>
  <si>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</si>
  <si>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</si>
  <si>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</si>
  <si>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</si>
  <si>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</si>
  <si>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</si>
  <si>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</si>
  <si>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</si>
  <si>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</si>
  <si>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</si>
  <si>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</si>
  <si>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</si>
  <si>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</si>
  <si>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</si>
  <si>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</si>
  <si>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</si>
  <si>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</si>
  <si>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</si>
  <si>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</si>
  <si>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</si>
  <si>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</si>
  <si>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</si>
  <si>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</si>
  <si>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</si>
  <si>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</si>
  <si>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</si>
  <si>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</si>
  <si>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</si>
  <si>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</si>
  <si>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</si>
  <si>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</si>
  <si>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</si>
  <si>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</si>
  <si>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</si>
  <si>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</si>
  <si>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</si>
  <si>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</si>
  <si>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</si>
  <si>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</si>
  <si>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</si>
  <si>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</si>
  <si>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</si>
  <si>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</si>
  <si>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</si>
  <si>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</si>
  <si>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</si>
  <si>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</si>
  <si>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</si>
  <si>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</si>
  <si>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</si>
  <si>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</si>
  <si>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</si>
  <si>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</si>
  <si>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</si>
  <si>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</si>
  <si>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</si>
  <si>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</si>
  <si>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</si>
  <si>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</si>
  <si>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</si>
  <si>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</si>
  <si>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</si>
  <si>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</si>
  <si>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</si>
  <si>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</si>
  <si>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</si>
  <si>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</si>
  <si>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</si>
  <si>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</si>
  <si>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</si>
  <si>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</si>
  <si>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</si>
  <si>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</si>
  <si>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</si>
  <si>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</si>
  <si>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</si>
  <si>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</si>
  <si>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</si>
  <si>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</si>
  <si>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</si>
  <si>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</si>
  <si>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</si>
  <si>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</si>
  <si>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</si>
  <si>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</si>
  <si>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</si>
  <si>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</si>
  <si>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</si>
  <si>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</si>
  <si>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</si>
  <si>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</si>
  <si>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</si>
  <si>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</si>
  <si>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</si>
  <si>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</si>
  <si>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</si>
  <si>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</si>
  <si>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</si>
  <si>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</si>
  <si>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</si>
  <si>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</si>
  <si>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</si>
  <si>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</si>
  <si>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</si>
  <si>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</si>
  <si>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</si>
  <si>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</si>
  <si>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</si>
  <si>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</si>
  <si>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</si>
  <si>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</si>
  <si>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</si>
  <si>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</si>
  <si>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</si>
  <si>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</si>
  <si>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</si>
  <si>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</si>
  <si>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</si>
  <si>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</si>
  <si>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</si>
  <si>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</si>
  <si>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</si>
  <si>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</si>
  <si>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</si>
  <si>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</si>
  <si>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</si>
  <si>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</si>
  <si>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</si>
  <si>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</si>
  <si>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</si>
  <si>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</si>
  <si>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</si>
  <si>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</si>
  <si>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</si>
  <si>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</si>
  <si>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</si>
  <si>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</si>
  <si>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</si>
  <si>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</si>
  <si>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</si>
  <si>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</si>
  <si>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</si>
  <si>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</si>
  <si>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</si>
  <si>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</si>
  <si>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</si>
  <si>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</si>
  <si>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</si>
  <si>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</si>
  <si>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</si>
  <si>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</si>
  <si>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</si>
  <si>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</si>
  <si>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</si>
  <si>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</si>
  <si>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</si>
  <si>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</si>
  <si>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</si>
  <si>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</si>
  <si>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</si>
  <si>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</si>
  <si>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</si>
  <si>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</si>
  <si>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</si>
  <si>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</si>
  <si>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</si>
  <si>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</si>
  <si>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</si>
  <si>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</si>
  <si>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</si>
  <si>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</si>
  <si>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</si>
  <si>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</si>
  <si>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</si>
  <si>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</si>
  <si>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</si>
  <si>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</si>
  <si>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</si>
  <si>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</si>
  <si>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</si>
  <si>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</si>
  <si>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</si>
  <si>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</si>
  <si>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</si>
  <si>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</si>
  <si>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</si>
  <si>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</si>
  <si>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</si>
  <si>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</si>
  <si>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</si>
  <si>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</si>
  <si>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</si>
  <si>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</si>
  <si>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</si>
  <si>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</si>
  <si>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</si>
  <si>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</si>
  <si>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</si>
  <si>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</si>
  <si>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</si>
  <si>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</si>
  <si>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</si>
  <si>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</si>
  <si>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</si>
  <si>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</si>
  <si>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</si>
  <si>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</si>
  <si>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</si>
  <si>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</si>
  <si>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</si>
  <si>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</si>
  <si>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</si>
  <si>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</si>
  <si>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</si>
  <si>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</si>
  <si>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</si>
  <si>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</si>
  <si>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</si>
  <si>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</si>
  <si>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</si>
  <si>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</si>
  <si>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</si>
  <si>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</si>
  <si>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</si>
  <si>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</si>
  <si>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</si>
  <si>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</si>
  <si>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</si>
  <si>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</si>
  <si>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</si>
  <si>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</si>
  <si>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</si>
  <si>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</si>
  <si>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</si>
  <si>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</si>
  <si>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</si>
  <si>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</si>
  <si>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</si>
  <si>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</si>
  <si>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</si>
  <si>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</si>
  <si>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</si>
  <si>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</si>
  <si>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</si>
  <si>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</si>
  <si>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</si>
  <si>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</si>
  <si>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</si>
  <si>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</si>
  <si>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</si>
  <si>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</si>
  <si>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</si>
  <si>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</si>
  <si>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</si>
  <si>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</si>
  <si>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</si>
  <si>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</si>
  <si>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</si>
  <si>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</si>
  <si>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</si>
  <si>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</si>
  <si>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</si>
  <si>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</si>
  <si>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</si>
  <si>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</si>
  <si>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</si>
  <si>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</si>
  <si>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</si>
  <si>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</si>
  <si>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</si>
  <si>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</si>
  <si>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</si>
  <si>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</si>
  <si>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</si>
  <si>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</si>
  <si>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</si>
  <si>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</si>
  <si>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</si>
  <si>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</si>
  <si>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</si>
  <si>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</si>
  <si>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</si>
  <si>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</si>
  <si>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</si>
  <si>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</si>
  <si>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</si>
  <si>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</si>
  <si>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</si>
  <si>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</si>
  <si>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</si>
  <si>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</si>
  <si>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</si>
  <si>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</si>
  <si>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</si>
  <si>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</si>
  <si>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</si>
  <si>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</si>
  <si>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</si>
  <si>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</si>
  <si>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</si>
  <si>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</si>
  <si>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</si>
  <si>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</si>
  <si>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</si>
  <si>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</si>
  <si>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</si>
  <si>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</si>
  <si>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</si>
  <si>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</si>
  <si>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</si>
  <si>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</si>
  <si>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</si>
  <si>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</si>
  <si>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</si>
  <si>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</si>
  <si>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</si>
  <si>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</si>
  <si>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</si>
  <si>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</si>
  <si>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</si>
  <si>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</si>
  <si>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</si>
  <si>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</si>
  <si>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</si>
  <si>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</si>
  <si>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</si>
  <si>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</si>
  <si>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</si>
  <si>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</si>
  <si>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</si>
  <si>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</si>
  <si>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</si>
  <si>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</si>
  <si>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</si>
  <si>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</si>
  <si>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</si>
  <si>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</si>
  <si>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</si>
  <si>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</si>
  <si>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</si>
  <si>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</si>
  <si>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</si>
  <si>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</si>
  <si>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</si>
  <si>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</si>
  <si>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</si>
  <si>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</si>
  <si>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</si>
  <si>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</si>
  <si>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</si>
  <si>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</si>
  <si>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</si>
  <si>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</si>
  <si>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</si>
  <si>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</si>
  <si>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</si>
  <si>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</si>
  <si>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</si>
  <si>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</si>
  <si>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</si>
  <si>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</si>
  <si>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</si>
  <si>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</si>
  <si>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</si>
  <si>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</si>
  <si>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</si>
  <si>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</si>
  <si>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</si>
  <si>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</si>
  <si>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</si>
  <si>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</si>
  <si>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</si>
  <si>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</si>
  <si>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</si>
  <si>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</si>
  <si>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</si>
  <si>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</si>
  <si>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</si>
  <si>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</si>
  <si>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</si>
  <si>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</si>
  <si>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</si>
  <si>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</si>
  <si>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</si>
  <si>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</si>
  <si>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</si>
  <si>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</si>
  <si>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</si>
  <si>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</si>
  <si>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</si>
  <si>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</si>
  <si>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</si>
  <si>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</si>
  <si>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</si>
  <si>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</si>
  <si>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</si>
  <si>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</si>
  <si>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</si>
  <si>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</si>
  <si>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</si>
  <si>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</si>
  <si>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</si>
  <si>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</si>
  <si>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</si>
  <si>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</si>
  <si>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</si>
  <si>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</si>
  <si>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</si>
  <si>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</si>
  <si>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</si>
  <si>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</si>
  <si>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</si>
  <si>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</si>
  <si>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</si>
  <si>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</si>
  <si>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</si>
  <si>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</si>
  <si>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</si>
  <si>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</si>
  <si>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</si>
  <si>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</si>
  <si>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</si>
  <si>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</si>
  <si>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</si>
  <si>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</si>
  <si>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</si>
  <si>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</si>
  <si>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</si>
  <si>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</si>
  <si>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</si>
  <si>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</si>
  <si>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</si>
  <si>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</si>
  <si>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</si>
  <si>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</si>
  <si>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</si>
  <si>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</si>
  <si>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</si>
  <si>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</si>
  <si>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</si>
  <si>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</si>
  <si>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</si>
  <si>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</si>
  <si>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</si>
  <si>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</si>
  <si>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</si>
  <si>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</si>
  <si>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</si>
  <si>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</si>
  <si>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</si>
  <si>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</si>
  <si>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</si>
  <si>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</si>
  <si>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</si>
  <si>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</si>
  <si>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</si>
  <si>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</si>
  <si>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</si>
  <si>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</si>
  <si>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</si>
  <si>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</si>
  <si>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</si>
  <si>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</si>
  <si>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</si>
  <si>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</si>
  <si>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</si>
  <si>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</si>
  <si>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</si>
  <si>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</si>
  <si>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</si>
  <si>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</si>
  <si>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</si>
  <si>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</si>
  <si>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</si>
  <si>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</si>
  <si>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</si>
  <si>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</si>
  <si>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</si>
  <si>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</si>
  <si>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</si>
  <si>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</si>
  <si>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</si>
  <si>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</si>
  <si>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</si>
  <si>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</si>
  <si>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</si>
  <si>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</si>
  <si>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</si>
  <si>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</si>
  <si>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</si>
  <si>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</si>
  <si>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</si>
  <si>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</si>
  <si>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</si>
  <si>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</si>
  <si>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</si>
  <si>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</si>
  <si>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</si>
  <si>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</si>
  <si>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</si>
  <si>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</si>
  <si>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</si>
  <si>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</si>
  <si>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</si>
  <si>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</si>
  <si>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</si>
  <si>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</si>
  <si>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</si>
  <si>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</si>
  <si>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</si>
  <si>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</si>
  <si>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</si>
  <si>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</si>
  <si>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</si>
  <si>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</si>
  <si>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</si>
  <si>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</si>
  <si>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</si>
  <si>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</si>
  <si>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</si>
  <si>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</si>
  <si>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</si>
  <si>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</si>
  <si>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</si>
  <si>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</si>
  <si>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</si>
  <si>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</si>
  <si>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</si>
  <si>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</si>
  <si>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</si>
  <si>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</si>
  <si>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</si>
  <si>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</si>
  <si>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</si>
  <si>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</si>
  <si>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</si>
  <si>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</si>
  <si>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</si>
  <si>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</si>
  <si>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</si>
  <si>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</si>
  <si>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</si>
  <si>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</si>
  <si>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</si>
  <si>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</si>
  <si>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</si>
  <si>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</si>
  <si>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</si>
  <si>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</si>
  <si>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</si>
  <si>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</si>
  <si>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</si>
  <si>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</si>
  <si>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</si>
  <si>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</si>
  <si>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</si>
  <si>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</si>
  <si>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</si>
  <si>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</si>
  <si>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</si>
  <si>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</si>
  <si>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</si>
  <si>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</si>
  <si>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</si>
  <si>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</si>
  <si>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</si>
  <si>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</si>
  <si>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</si>
  <si>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</si>
  <si>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</si>
  <si>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</si>
  <si>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</si>
  <si>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</si>
  <si>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</si>
  <si>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</si>
  <si>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</si>
  <si>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</si>
  <si>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</si>
  <si>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</si>
  <si>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</si>
  <si>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</si>
  <si>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</si>
  <si>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</si>
  <si>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</si>
  <si>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</si>
  <si>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</si>
  <si>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</si>
  <si>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</si>
  <si>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</si>
  <si>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</si>
  <si>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</si>
  <si>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</si>
  <si>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</si>
  <si>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</si>
  <si>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</si>
  <si>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</si>
  <si>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</si>
  <si>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</si>
  <si>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</si>
  <si>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</si>
  <si>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</si>
  <si>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</si>
  <si>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</si>
  <si>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</si>
  <si>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</si>
  <si>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</si>
  <si>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</si>
  <si>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</si>
  <si>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</si>
  <si>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</si>
  <si>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</si>
  <si>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</si>
  <si>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</si>
  <si>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</si>
  <si>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</si>
  <si>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</si>
  <si>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</si>
  <si>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</si>
  <si>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</si>
  <si>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</si>
  <si>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</si>
  <si>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</si>
  <si>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</si>
  <si>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</si>
  <si>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</si>
  <si>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</si>
  <si>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</si>
  <si>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</si>
  <si>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</si>
  <si>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</si>
  <si>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</si>
  <si>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</si>
  <si>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</si>
  <si>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</si>
  <si>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</si>
  <si>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</si>
  <si>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</si>
  <si>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</si>
  <si>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</si>
  <si>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</si>
  <si>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</si>
  <si>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</si>
  <si>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</si>
  <si>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</si>
  <si>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</si>
  <si>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</si>
  <si>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</si>
  <si>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</si>
  <si>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</si>
  <si>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</si>
  <si>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</si>
  <si>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</si>
  <si>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</si>
  <si>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</si>
  <si>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</si>
  <si>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</si>
  <si>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</si>
  <si>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</si>
  <si>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</si>
  <si>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</si>
  <si>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</si>
  <si>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</si>
  <si>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</si>
  <si>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</si>
  <si>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</si>
  <si>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</si>
  <si>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</si>
  <si>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</si>
  <si>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</si>
  <si>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</si>
  <si>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</si>
  <si>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</si>
  <si>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</si>
  <si>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</si>
  <si>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</si>
  <si>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</si>
  <si>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</si>
  <si>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</si>
  <si>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</si>
  <si>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</si>
  <si>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</si>
  <si>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</si>
  <si>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</si>
  <si>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</si>
  <si>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</si>
  <si>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</si>
  <si>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</si>
  <si>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</si>
  <si>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</si>
  <si>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</si>
  <si>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</si>
  <si>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</si>
  <si>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</si>
  <si>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</si>
  <si>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</si>
  <si>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</si>
  <si>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</si>
  <si>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</si>
  <si>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</si>
  <si>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</si>
  <si>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</si>
  <si>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</si>
  <si>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</si>
  <si>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</si>
  <si>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</si>
  <si>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</si>
  <si>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</si>
  <si>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</si>
  <si>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</si>
  <si>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</si>
  <si>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</si>
  <si>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</si>
  <si>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</si>
  <si>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</si>
  <si>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</si>
  <si>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</si>
  <si>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</si>
  <si>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</si>
  <si>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</si>
  <si>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</si>
  <si>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</si>
  <si>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</si>
  <si>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</si>
  <si>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</si>
  <si>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</si>
  <si>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</si>
  <si>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</si>
  <si>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</si>
  <si>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</si>
  <si>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</si>
  <si>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</si>
  <si>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</si>
  <si>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</si>
  <si>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</si>
  <si>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</si>
  <si>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</si>
  <si>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</si>
  <si>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</si>
  <si>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</si>
  <si>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</si>
  <si>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</si>
  <si>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</si>
  <si>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</si>
  <si>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</si>
  <si>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</si>
  <si>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</si>
  <si>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</si>
  <si>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</si>
  <si>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</si>
  <si>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</si>
  <si>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</si>
  <si>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</si>
  <si>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</si>
  <si>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</si>
  <si>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</si>
  <si>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</si>
  <si>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</si>
  <si>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</si>
  <si>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</si>
  <si>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</si>
  <si>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</si>
  <si>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</si>
  <si>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</si>
  <si>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</si>
  <si>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</si>
  <si>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</si>
  <si>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</si>
  <si>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</si>
  <si>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</si>
  <si>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</si>
  <si>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</si>
  <si>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</si>
  <si>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</si>
  <si>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</si>
  <si>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</si>
  <si>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</si>
  <si>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</si>
  <si>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</si>
  <si>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</si>
  <si>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</si>
  <si>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</si>
  <si>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</si>
  <si>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</si>
  <si>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</si>
  <si>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</si>
  <si>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</si>
  <si>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</si>
  <si>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</si>
  <si>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</si>
  <si>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</si>
  <si>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</si>
  <si>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</si>
  <si>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</si>
  <si>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</si>
  <si>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</si>
  <si>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</si>
  <si>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</si>
  <si>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</si>
  <si>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</si>
  <si>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</si>
  <si>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</si>
  <si>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</si>
  <si>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</si>
  <si>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</si>
  <si>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</si>
  <si>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</si>
  <si>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</si>
  <si>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</si>
  <si>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</si>
  <si>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</si>
  <si>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</si>
  <si>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</si>
  <si>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</si>
  <si>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</si>
  <si>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</si>
  <si>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</si>
  <si>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</si>
  <si>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</si>
  <si>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</si>
  <si>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</si>
  <si>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</si>
  <si>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</si>
  <si>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</si>
  <si>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</si>
  <si>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</si>
  <si>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</si>
  <si>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</si>
  <si>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</si>
  <si>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</si>
  <si>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</si>
  <si>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</si>
  <si>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</si>
  <si>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</si>
  <si>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</si>
  <si>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</si>
  <si>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</si>
  <si>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</si>
  <si>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</si>
  <si>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</si>
  <si>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</si>
  <si>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</si>
  <si>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</si>
  <si>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</si>
  <si>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</si>
  <si>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</si>
  <si>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</si>
  <si>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</si>
  <si>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</si>
  <si>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</si>
  <si>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</si>
  <si>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</si>
  <si>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</si>
  <si>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</si>
  <si>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</si>
  <si>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</si>
  <si>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</si>
  <si>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</si>
  <si>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</si>
  <si>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</si>
  <si>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</si>
  <si>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</si>
  <si>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</si>
  <si>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</si>
  <si>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</si>
  <si>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</si>
  <si>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</si>
  <si>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</si>
  <si>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</si>
  <si>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</si>
  <si>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</si>
  <si>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</si>
  <si>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</si>
  <si>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</si>
  <si>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</si>
  <si>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</si>
  <si>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</si>
  <si>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</si>
  <si>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</si>
  <si>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</si>
  <si>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</si>
  <si>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</si>
  <si>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</si>
  <si>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</si>
  <si>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</si>
  <si>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</si>
  <si>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</si>
  <si>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</si>
  <si>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</si>
  <si>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</si>
  <si>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</si>
  <si>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</si>
  <si>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</si>
  <si>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</si>
  <si>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</si>
  <si>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</si>
  <si>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</si>
  <si>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</si>
  <si>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</si>
  <si>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</si>
  <si>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</si>
  <si>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</si>
  <si>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</si>
  <si>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</si>
  <si>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</si>
  <si>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</si>
  <si>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</si>
  <si>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</si>
  <si>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</si>
  <si>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</si>
  <si>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</si>
  <si>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</si>
  <si>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</si>
  <si>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</si>
  <si>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</si>
  <si>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</si>
  <si>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</si>
  <si>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</si>
  <si>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</si>
  <si>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</si>
  <si>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</si>
  <si>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</si>
  <si>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</si>
  <si>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</si>
  <si>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</si>
  <si>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</si>
  <si>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</si>
  <si>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</si>
  <si>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</si>
  <si>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</si>
  <si>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</si>
  <si>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</si>
  <si>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</si>
  <si>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</si>
  <si>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</si>
  <si>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</si>
  <si>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</si>
  <si>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</si>
  <si>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</si>
  <si>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</si>
  <si>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</si>
  <si>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</si>
  <si>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</si>
  <si>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</si>
  <si>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</si>
  <si>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</si>
  <si>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</si>
  <si>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</si>
  <si>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</si>
  <si>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</si>
  <si>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</si>
  <si>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</si>
  <si>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</si>
  <si>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</si>
  <si>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</si>
  <si>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</si>
  <si>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</si>
  <si>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</si>
  <si>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</si>
  <si>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</si>
  <si>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</si>
  <si>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</si>
  <si>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</si>
  <si>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</si>
  <si>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</si>
  <si>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</si>
  <si>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</si>
  <si>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</si>
  <si>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</si>
  <si>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</si>
  <si>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</si>
  <si>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</si>
  <si>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</si>
  <si>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</si>
  <si>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</si>
  <si>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</si>
  <si>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</si>
  <si>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</si>
  <si>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</si>
  <si>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</si>
  <si>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</si>
  <si>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</si>
  <si>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</si>
  <si>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</si>
  <si>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</si>
  <si>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</si>
  <si>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</si>
  <si>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</si>
  <si>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</si>
  <si>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</si>
  <si>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</si>
  <si>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</si>
  <si>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</si>
  <si>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</si>
  <si>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</si>
  <si>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</si>
  <si>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</si>
  <si>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</si>
  <si>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</si>
  <si>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</si>
  <si>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</si>
  <si>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</si>
  <si>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</si>
  <si>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</si>
  <si>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</si>
  <si>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</si>
  <si>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</si>
  <si>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</si>
  <si>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</si>
  <si>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</si>
  <si>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</si>
  <si>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</si>
  <si>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</si>
  <si>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</si>
  <si>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</si>
  <si>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</si>
  <si>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</si>
  <si>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</si>
  <si>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</si>
  <si>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</si>
  <si>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</si>
  <si>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</si>
  <si>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</si>
  <si>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</si>
  <si>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</si>
  <si>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</si>
  <si>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</si>
  <si>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</si>
  <si>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</si>
  <si>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</si>
  <si>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</si>
  <si>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</si>
  <si>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</si>
  <si>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</si>
  <si>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</si>
  <si>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</si>
  <si>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</si>
  <si>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</si>
  <si>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</si>
  <si>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</si>
  <si>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</si>
  <si>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</si>
  <si>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</si>
  <si>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</si>
  <si>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</si>
  <si>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</si>
  <si>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</si>
  <si>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</si>
  <si>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</si>
  <si>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</si>
  <si>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</si>
  <si>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</si>
  <si>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</si>
  <si>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</si>
  <si>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</si>
  <si>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</si>
  <si>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</si>
  <si>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</si>
  <si>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</si>
  <si>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</si>
  <si>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</si>
  <si>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</si>
  <si>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</si>
  <si>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</si>
  <si>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</si>
  <si>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</si>
  <si>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</si>
  <si>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</si>
  <si>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</si>
  <si>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</si>
  <si>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</si>
  <si>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</si>
  <si>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</si>
  <si>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</si>
  <si>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</si>
  <si>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</si>
  <si>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</si>
  <si>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</si>
  <si>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</si>
  <si>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</si>
  <si>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</si>
  <si>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</si>
  <si>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</si>
  <si>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</si>
  <si>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</si>
  <si>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</si>
  <si>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</si>
  <si>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</si>
  <si>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</si>
  <si>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</si>
  <si>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</si>
  <si>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</si>
  <si>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</si>
  <si>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</si>
  <si>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</si>
  <si>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</si>
  <si>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</si>
  <si>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</si>
  <si>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</si>
  <si>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</si>
  <si>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</si>
  <si>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</si>
  <si>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</si>
  <si>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</si>
  <si>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</si>
  <si>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</si>
  <si>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</si>
  <si>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</si>
  <si>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</si>
  <si>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</si>
  <si>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</si>
  <si>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</si>
  <si>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</si>
  <si>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</si>
  <si>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</si>
  <si>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</si>
  <si>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</si>
  <si>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</si>
  <si>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</si>
  <si>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</si>
  <si>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</si>
  <si>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</si>
  <si>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</si>
  <si>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</si>
  <si>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</si>
  <si>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</si>
  <si>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</si>
  <si>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</si>
  <si>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</si>
  <si>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</si>
  <si>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</si>
  <si>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</si>
  <si>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</si>
  <si>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</si>
  <si>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</si>
  <si>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</si>
  <si>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</si>
  <si>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</si>
  <si>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</si>
  <si>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</si>
  <si>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</si>
  <si>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</si>
  <si>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</si>
  <si>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</si>
  <si>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</si>
  <si>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</si>
  <si>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</si>
  <si>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</si>
  <si>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</si>
  <si>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</si>
  <si>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</si>
  <si>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</si>
  <si>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</si>
  <si>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</si>
  <si>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</si>
  <si>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</si>
  <si>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</si>
  <si>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</si>
  <si>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</si>
  <si>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</si>
  <si>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</si>
  <si>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</si>
  <si>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</si>
  <si>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</si>
  <si>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</si>
  <si>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</si>
  <si>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</si>
  <si>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</si>
  <si>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</si>
  <si>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</si>
  <si>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</si>
  <si>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</si>
  <si>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</si>
  <si>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</si>
  <si>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</si>
  <si>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</si>
  <si>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</si>
  <si>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</si>
  <si>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</si>
  <si>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</si>
  <si>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</si>
  <si>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</si>
  <si>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</si>
  <si>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</si>
  <si>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</si>
  <si>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</si>
  <si>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</si>
  <si>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</si>
  <si>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</si>
  <si>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</si>
  <si>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</si>
  <si>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</si>
  <si>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</si>
  <si>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</si>
  <si>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</si>
  <si>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</si>
  <si>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</si>
  <si>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</si>
  <si>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</si>
  <si>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</si>
  <si>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</si>
  <si>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</si>
  <si>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</si>
  <si>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</si>
  <si>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</si>
  <si>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</si>
  <si>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</si>
  <si>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</si>
  <si>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</si>
  <si>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</si>
  <si>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</si>
  <si>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</si>
  <si>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</si>
  <si>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</si>
  <si>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</si>
  <si>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</si>
  <si>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</si>
  <si>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</si>
  <si>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</si>
  <si>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</si>
  <si>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</si>
  <si>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</si>
  <si>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</si>
  <si>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</si>
  <si>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</si>
  <si>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</si>
  <si>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</si>
  <si>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</si>
  <si>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</si>
  <si>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</si>
  <si>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</si>
  <si>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</si>
  <si>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</si>
  <si>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</si>
  <si>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</si>
  <si>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</si>
  <si>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</si>
  <si>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</si>
  <si>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</si>
  <si>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</si>
  <si>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</si>
  <si>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</si>
  <si>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</si>
  <si>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</si>
  <si>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</si>
  <si>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</si>
  <si>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</si>
  <si>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</si>
  <si>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</si>
  <si>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</si>
  <si>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</si>
  <si>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</si>
  <si>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</si>
  <si>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</si>
  <si>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</si>
  <si>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</si>
  <si>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</si>
  <si>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</si>
  <si>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</si>
  <si>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</si>
  <si>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</si>
  <si>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</si>
  <si>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</si>
  <si>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</si>
  <si>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</si>
  <si>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</si>
  <si>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</si>
  <si>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</si>
  <si>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</si>
  <si>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</si>
  <si>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</si>
  <si>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</si>
  <si>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</si>
  <si>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</si>
  <si>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</si>
  <si>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</si>
  <si>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</si>
  <si>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</si>
  <si>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</si>
  <si>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</si>
  <si>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</si>
  <si>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</si>
  <si>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</si>
  <si>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</si>
  <si>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</si>
  <si>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</si>
  <si>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</si>
  <si>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</si>
  <si>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</si>
  <si>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</si>
  <si>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</si>
  <si>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</si>
  <si>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</si>
  <si>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</si>
  <si>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</si>
  <si>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</si>
  <si>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</si>
  <si>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</si>
  <si>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</si>
  <si>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</si>
  <si>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</si>
  <si>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</si>
  <si>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</si>
  <si>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</si>
  <si>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</si>
  <si>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</si>
  <si>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</si>
  <si>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</si>
  <si>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</si>
  <si>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</si>
  <si>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</si>
  <si>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</si>
  <si>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</si>
  <si>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</si>
  <si>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</si>
  <si>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</si>
  <si>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</si>
  <si>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</si>
  <si>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</si>
  <si>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</si>
  <si>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</si>
  <si>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</si>
  <si>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</si>
  <si>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</si>
  <si>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</si>
  <si>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</si>
  <si>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</si>
  <si>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</si>
  <si>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</si>
  <si>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</si>
  <si>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</si>
  <si>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</si>
  <si>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</si>
  <si>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</si>
  <si>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</si>
  <si>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</si>
  <si>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</si>
  <si>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</si>
  <si>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</si>
  <si>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</si>
  <si>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</si>
  <si>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</si>
  <si>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</si>
  <si>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</si>
  <si>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</si>
  <si>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</si>
  <si>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</si>
  <si>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</si>
  <si>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</si>
  <si>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</si>
  <si>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</si>
  <si>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</si>
  <si>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</si>
  <si>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</si>
  <si>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</si>
  <si>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</si>
  <si>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</si>
  <si>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</si>
  <si>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</si>
  <si>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</si>
  <si>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</si>
  <si>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</si>
  <si>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</si>
  <si>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</si>
  <si>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</si>
  <si>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</si>
  <si>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</si>
  <si>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</si>
  <si>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</si>
  <si>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</si>
  <si>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</si>
  <si>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</si>
  <si>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</si>
  <si>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</si>
  <si>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</si>
  <si>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</si>
  <si>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</si>
  <si>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</si>
  <si>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</si>
  <si>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</si>
  <si>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</si>
  <si>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</si>
  <si>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</si>
  <si>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</si>
  <si>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</si>
  <si>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</si>
  <si>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</si>
  <si>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</si>
  <si>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</si>
  <si>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</si>
  <si>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</si>
  <si>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</si>
  <si>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</si>
  <si>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</si>
  <si>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</si>
  <si>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</si>
  <si>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</si>
  <si>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</si>
  <si>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</si>
  <si>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</si>
  <si>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</si>
  <si>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</si>
  <si>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</si>
  <si>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</si>
  <si>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</si>
  <si>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</si>
  <si>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</si>
  <si>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</si>
  <si>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</si>
  <si>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</si>
  <si>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</si>
  <si>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</si>
  <si>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</si>
  <si>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</si>
  <si>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</si>
  <si>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</si>
  <si>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</si>
  <si>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</si>
  <si>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</si>
  <si>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</si>
  <si>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</si>
  <si>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</si>
  <si>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</si>
  <si>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</si>
  <si>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</si>
  <si>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</si>
  <si>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</si>
  <si>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</si>
  <si>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</si>
  <si>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</si>
  <si>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</si>
  <si>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</si>
  <si>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</si>
  <si>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</si>
  <si>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</si>
  <si>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</si>
  <si>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</si>
  <si>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</si>
  <si>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</si>
  <si>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</si>
  <si>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</si>
  <si>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</si>
  <si>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</si>
  <si>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</si>
  <si>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</si>
  <si>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</si>
  <si>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</si>
  <si>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</si>
  <si>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</si>
  <si>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</si>
  <si>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</si>
  <si>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</si>
  <si>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</si>
  <si>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</si>
  <si>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</si>
  <si>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</si>
  <si>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</si>
  <si>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</si>
  <si>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</si>
  <si>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</si>
  <si>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</si>
  <si>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</si>
  <si>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</si>
  <si>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</si>
  <si>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</si>
  <si>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</si>
  <si>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</si>
  <si>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</si>
  <si>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</si>
  <si>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</si>
  <si>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</si>
  <si>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</si>
  <si>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</si>
  <si>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</si>
  <si>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</si>
  <si>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</si>
  <si>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</si>
  <si>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</si>
  <si>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</si>
  <si>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</si>
  <si>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</si>
  <si>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</si>
  <si>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</si>
  <si>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</si>
  <si>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</si>
  <si>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</si>
  <si>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</si>
  <si>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</si>
  <si>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</si>
  <si>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</si>
  <si>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</si>
  <si>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</si>
  <si>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</si>
  <si>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</si>
  <si>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</si>
  <si>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</si>
  <si>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</si>
  <si>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</si>
  <si>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</si>
  <si>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</si>
  <si>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</si>
  <si>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</si>
  <si>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</si>
  <si>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</si>
  <si>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</si>
  <si>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</si>
  <si>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</si>
  <si>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</si>
  <si>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</si>
  <si>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</si>
  <si>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</si>
  <si>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</si>
  <si>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</si>
  <si>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</si>
  <si>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</si>
  <si>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</si>
  <si>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</si>
  <si>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</si>
  <si>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</si>
  <si>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</si>
  <si>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</si>
  <si>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</si>
  <si>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</si>
  <si>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</si>
  <si>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</si>
  <si>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</si>
  <si>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</si>
  <si>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</si>
  <si>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</si>
  <si>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</si>
  <si>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</si>
  <si>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</si>
  <si>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</si>
  <si>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</si>
  <si>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</si>
  <si>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</si>
  <si>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</si>
  <si>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</si>
  <si>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</si>
  <si>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</si>
  <si>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</si>
  <si>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</si>
  <si>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</si>
  <si>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</si>
  <si>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</si>
  <si>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</si>
  <si>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</si>
  <si>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</si>
  <si>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</si>
  <si>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</si>
  <si>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</si>
  <si>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</si>
  <si>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</si>
  <si>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</si>
  <si>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</si>
  <si>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</si>
  <si>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</si>
  <si>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</si>
  <si>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</si>
  <si>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</si>
  <si>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</si>
  <si>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</si>
  <si>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</si>
  <si>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</si>
  <si>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</si>
  <si>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</si>
  <si>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</si>
  <si>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</si>
  <si>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</si>
  <si>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</si>
  <si>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</si>
  <si>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</si>
  <si>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</si>
  <si>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</si>
  <si>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</si>
  <si>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</si>
  <si>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</si>
  <si>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</si>
  <si>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</si>
  <si>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</si>
  <si>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</si>
  <si>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</si>
  <si>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</si>
  <si>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</si>
  <si>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</si>
  <si>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</si>
  <si>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</si>
  <si>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</si>
  <si>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</si>
  <si>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</si>
  <si>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</si>
  <si>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</si>
  <si>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</si>
  <si>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</si>
  <si>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</si>
  <si>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</si>
  <si>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</si>
  <si>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</si>
  <si>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</si>
  <si>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</si>
  <si>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</si>
  <si>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</si>
  <si>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</si>
  <si>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</si>
  <si>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</si>
  <si>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</si>
  <si>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</si>
  <si>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</si>
  <si>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</si>
  <si>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</si>
  <si>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</si>
  <si>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</si>
  <si>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</si>
  <si>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</si>
  <si>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</si>
  <si>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</si>
  <si>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</si>
  <si>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</si>
  <si>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</si>
  <si>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</si>
  <si>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</si>
  <si>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</si>
  <si>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</si>
  <si>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</si>
  <si>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</si>
  <si>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</si>
  <si>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</si>
  <si>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</si>
  <si>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</si>
  <si>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</si>
  <si>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</si>
  <si>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</si>
  <si>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</si>
  <si>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</si>
  <si>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</si>
  <si>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</si>
  <si>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</si>
  <si>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</si>
  <si>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</si>
  <si>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</si>
  <si>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</si>
  <si>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</si>
  <si>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</si>
  <si>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</si>
  <si>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</si>
  <si>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</si>
  <si>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</si>
  <si>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</si>
  <si>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</si>
  <si>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</si>
  <si>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</si>
  <si>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</si>
  <si>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</si>
  <si>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</si>
  <si>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</si>
  <si>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</si>
  <si>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</si>
  <si>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</si>
  <si>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</si>
  <si>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</si>
  <si>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</si>
  <si>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</si>
  <si>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</si>
  <si>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</si>
  <si>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</si>
  <si>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</si>
  <si>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</si>
  <si>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</si>
  <si>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</si>
  <si>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</si>
  <si>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</si>
  <si>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</si>
  <si>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</si>
  <si>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</si>
  <si>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</si>
  <si>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</si>
  <si>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</si>
  <si>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</si>
  <si>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</si>
  <si>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</si>
  <si>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</si>
  <si>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</si>
  <si>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</si>
  <si>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</si>
  <si>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</si>
  <si>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</si>
  <si>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</si>
  <si>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</si>
  <si>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</si>
  <si>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</si>
  <si>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</si>
  <si>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</si>
  <si>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</si>
  <si>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</si>
  <si>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</si>
  <si>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</si>
  <si>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</si>
  <si>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</si>
  <si>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</si>
  <si>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</si>
  <si>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</si>
  <si>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</si>
  <si>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</si>
  <si>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</si>
  <si>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</si>
  <si>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</si>
  <si>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</si>
  <si>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</si>
  <si>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</si>
  <si>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</si>
  <si>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</si>
  <si>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</si>
  <si>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</si>
  <si>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</si>
  <si>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</si>
  <si>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</si>
  <si>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</si>
  <si>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</si>
  <si>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</si>
  <si>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</si>
  <si>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</si>
  <si>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</si>
  <si>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</si>
  <si>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</si>
  <si>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</si>
  <si>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</si>
  <si>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</si>
  <si>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</si>
  <si>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</si>
  <si>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</si>
  <si>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</si>
  <si>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</si>
  <si>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</si>
  <si>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</si>
  <si>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</si>
  <si>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</si>
  <si>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</si>
  <si>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</si>
  <si>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</si>
  <si>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</si>
  <si>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</si>
  <si>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</si>
  <si>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</si>
  <si>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</si>
  <si>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</si>
  <si>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</si>
  <si>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</si>
  <si>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</si>
  <si>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</si>
  <si>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</si>
  <si>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</si>
  <si>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</si>
  <si>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</si>
  <si>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</si>
  <si>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</si>
  <si>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</si>
  <si>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</si>
  <si>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</si>
  <si>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</si>
  <si>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</si>
  <si>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</si>
  <si>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</si>
  <si>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</si>
  <si>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</si>
  <si>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</si>
  <si>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</si>
  <si>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</si>
  <si>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</si>
  <si>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</si>
  <si>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</si>
  <si>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</si>
  <si>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</si>
  <si>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</si>
  <si>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</si>
  <si>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</si>
  <si>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</si>
  <si>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</si>
  <si>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</si>
  <si>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</si>
  <si>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</si>
  <si>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</si>
  <si>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</si>
  <si>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</si>
  <si>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</si>
  <si>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</si>
  <si>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</si>
  <si>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</si>
  <si>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</si>
  <si>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</si>
  <si>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</si>
  <si>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</si>
  <si>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</si>
  <si>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</si>
  <si>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</si>
  <si>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</si>
  <si>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</si>
  <si>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</si>
  <si>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</si>
  <si>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</si>
  <si>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</si>
  <si>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</si>
  <si>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</si>
  <si>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</si>
  <si>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</si>
  <si>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</si>
  <si>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</si>
  <si>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</si>
  <si>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</si>
  <si>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</si>
  <si>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</si>
  <si>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</si>
  <si>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</si>
  <si>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</si>
  <si>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</si>
  <si>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</si>
  <si>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</si>
  <si>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</si>
  <si>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</si>
  <si>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</si>
  <si>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</si>
  <si>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</si>
  <si>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</si>
  <si>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</si>
  <si>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</si>
  <si>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</si>
  <si>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</si>
  <si>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</si>
  <si>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</si>
  <si>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</si>
  <si>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</si>
  <si>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</si>
  <si>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</si>
  <si>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</si>
  <si>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</si>
  <si>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</si>
  <si>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</si>
  <si>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</si>
  <si>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</si>
  <si>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</si>
  <si>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</si>
  <si>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</si>
  <si>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</si>
  <si>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</si>
  <si>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</si>
  <si>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</si>
  <si>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</si>
  <si>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</si>
  <si>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</si>
  <si>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</si>
  <si>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</si>
  <si>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</si>
  <si>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</si>
  <si>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</si>
  <si>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</si>
  <si>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</si>
  <si>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</si>
  <si>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</si>
  <si>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</si>
  <si>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</si>
  <si>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</si>
  <si>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</si>
  <si>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</si>
  <si>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</si>
  <si>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</si>
  <si>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</si>
  <si>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</si>
  <si>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</si>
  <si>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</si>
  <si>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</si>
  <si>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</si>
  <si>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</si>
  <si>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</si>
  <si>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</si>
  <si>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</si>
  <si>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</si>
  <si>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</si>
  <si>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</si>
  <si>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</si>
  <si>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</si>
  <si>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</si>
  <si>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</si>
  <si>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</si>
  <si>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</si>
  <si>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</si>
  <si>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</si>
  <si>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</si>
  <si>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</si>
  <si>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</si>
  <si>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</si>
  <si>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</si>
  <si>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</si>
  <si>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</si>
  <si>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</si>
  <si>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</si>
  <si>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</si>
  <si>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</si>
  <si>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</si>
  <si>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</si>
  <si>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</si>
  <si>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</si>
  <si>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</si>
  <si>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</si>
  <si>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</si>
  <si>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</si>
  <si>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</si>
  <si>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</si>
  <si>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</si>
  <si>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</si>
  <si>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</si>
  <si>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</si>
  <si>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</si>
  <si>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</si>
  <si>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</si>
  <si>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</si>
  <si>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</si>
  <si>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</si>
  <si>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</si>
  <si>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</si>
  <si>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</si>
  <si>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</si>
  <si>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</si>
  <si>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</si>
  <si>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</si>
  <si>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</si>
  <si>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</si>
  <si>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</si>
  <si>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</si>
  <si>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</si>
  <si>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</si>
  <si>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</si>
  <si>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</si>
  <si>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</si>
  <si>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</si>
  <si>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</si>
  <si>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</si>
  <si>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</si>
  <si>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</si>
  <si>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</si>
  <si>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</si>
  <si>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</si>
  <si>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</si>
  <si>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</si>
  <si>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</si>
  <si>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</si>
  <si>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</si>
  <si>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</si>
  <si>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</si>
  <si>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</si>
  <si>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</si>
  <si>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</si>
  <si>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</si>
  <si>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</si>
  <si>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</si>
  <si>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</si>
  <si>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</si>
  <si>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</si>
  <si>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</si>
  <si>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</si>
  <si>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</si>
  <si>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</si>
  <si>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</si>
  <si>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</si>
  <si>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</si>
  <si>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</si>
  <si>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</si>
  <si>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</si>
  <si>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</si>
  <si>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</si>
  <si>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</si>
  <si>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</si>
  <si>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</si>
  <si>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</si>
  <si>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</si>
  <si>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</si>
  <si>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</si>
  <si>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</si>
  <si>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</si>
  <si>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</si>
  <si>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</si>
  <si>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</si>
  <si>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</si>
  <si>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</si>
  <si>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</si>
  <si>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</si>
  <si>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</si>
  <si>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</si>
  <si>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</si>
  <si>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</si>
  <si>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</si>
  <si>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</si>
  <si>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</si>
  <si>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</si>
  <si>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</si>
  <si>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</si>
  <si>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</si>
  <si>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</si>
  <si>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</si>
  <si>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</si>
  <si>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</si>
  <si>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</si>
  <si>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</si>
  <si>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</si>
  <si>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</si>
  <si>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</si>
  <si>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</si>
  <si>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</si>
  <si>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</si>
  <si>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</si>
  <si>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</si>
  <si>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</si>
  <si>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</si>
  <si>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</si>
  <si>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</si>
  <si>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</si>
  <si>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</si>
  <si>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</si>
  <si>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</si>
  <si>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</si>
  <si>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</si>
  <si>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</si>
  <si>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</si>
  <si>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</si>
  <si>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</si>
  <si>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</si>
  <si>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</si>
  <si>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</si>
  <si>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</si>
  <si>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</si>
  <si>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</si>
  <si>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</si>
  <si>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</si>
  <si>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</si>
  <si>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</si>
  <si>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</si>
  <si>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</si>
  <si>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</si>
  <si>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</si>
  <si>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</si>
  <si>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</si>
  <si>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</si>
  <si>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</si>
  <si>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</si>
  <si>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</si>
  <si>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</si>
  <si>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</si>
  <si>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</si>
  <si>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</si>
  <si>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</si>
  <si>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</si>
  <si>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</si>
  <si>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</si>
  <si>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</si>
  <si>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</si>
  <si>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</si>
  <si>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</si>
  <si>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</si>
  <si>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</si>
  <si>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</si>
  <si>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</si>
  <si>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</si>
  <si>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</si>
  <si>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</si>
  <si>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</si>
  <si>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</si>
  <si>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</si>
  <si>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</si>
  <si>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</si>
  <si>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</si>
  <si>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</si>
  <si>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</si>
  <si>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</si>
  <si>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</si>
  <si>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</si>
  <si>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</si>
  <si>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</si>
  <si>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</si>
  <si>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</si>
  <si>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</si>
  <si>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</si>
  <si>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</si>
  <si>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</si>
  <si>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</si>
  <si>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</si>
  <si>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</si>
  <si>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</si>
  <si>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</si>
  <si>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</si>
  <si>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</si>
  <si>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</si>
  <si>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</si>
  <si>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</si>
  <si>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</si>
  <si>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</si>
  <si>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</si>
  <si>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</si>
  <si>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</si>
  <si>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</si>
  <si>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</si>
  <si>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</si>
  <si>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</si>
  <si>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</si>
  <si>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</si>
  <si>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</si>
  <si>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</si>
  <si>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</si>
  <si>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</si>
  <si>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</si>
  <si>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</si>
  <si>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</si>
  <si>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</si>
  <si>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</si>
  <si>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</si>
  <si>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</si>
  <si>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</si>
  <si>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</si>
  <si>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</si>
  <si>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</si>
  <si>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</si>
  <si>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</si>
  <si>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</si>
  <si>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</si>
  <si>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</si>
  <si>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</si>
  <si>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</si>
  <si>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</si>
  <si>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</si>
  <si>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</si>
  <si>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</si>
  <si>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</si>
  <si>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</si>
  <si>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</si>
  <si>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</si>
  <si>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</si>
  <si>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</si>
  <si>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</si>
  <si>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</si>
  <si>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</si>
  <si>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</si>
  <si>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</si>
  <si>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</si>
  <si>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</si>
  <si>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</si>
  <si>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</si>
  <si>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</si>
  <si>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</si>
  <si>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</si>
  <si>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</si>
  <si>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</si>
  <si>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</si>
  <si>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</si>
  <si>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</si>
  <si>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</si>
  <si>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</si>
  <si>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</si>
  <si>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</si>
  <si>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</si>
  <si>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</si>
  <si>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</si>
  <si>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</si>
  <si>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</si>
  <si>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</si>
  <si>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</si>
  <si>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</si>
  <si>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</si>
  <si>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</si>
  <si>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</si>
  <si>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</si>
  <si>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</si>
  <si>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</si>
  <si>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</si>
  <si>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</si>
  <si>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</si>
  <si>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</si>
  <si>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</si>
  <si>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</si>
  <si>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</si>
  <si>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</si>
  <si>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</si>
  <si>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</si>
  <si>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</si>
  <si>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</si>
  <si>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</si>
  <si>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</si>
  <si>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</si>
  <si>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</si>
  <si>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</si>
  <si>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</si>
  <si>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</si>
  <si>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</si>
  <si>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</si>
  <si>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</si>
  <si>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</si>
  <si>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</si>
  <si>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</si>
  <si>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</si>
  <si>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</si>
  <si>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</si>
  <si>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</si>
  <si>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</si>
  <si>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</si>
  <si>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</si>
  <si>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</si>
  <si>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</si>
  <si>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</si>
  <si>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</si>
  <si>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</si>
  <si>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</si>
  <si>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</si>
  <si>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</si>
  <si>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</si>
  <si>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</si>
  <si>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</si>
  <si>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</si>
  <si>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</si>
  <si>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</si>
  <si>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</si>
  <si>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</si>
  <si>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</si>
  <si>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</si>
  <si>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</si>
  <si>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</si>
  <si>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</si>
  <si>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</si>
  <si>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</si>
  <si>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</si>
  <si>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</si>
  <si>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</si>
  <si>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</si>
  <si>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</si>
  <si>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</si>
  <si>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</si>
  <si>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</si>
  <si>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</si>
  <si>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</si>
  <si>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</si>
  <si>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</si>
  <si>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</si>
  <si>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</si>
  <si>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</si>
  <si>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</si>
  <si>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</si>
  <si>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</si>
  <si>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</si>
  <si>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</si>
  <si>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</si>
  <si>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</si>
  <si>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</si>
  <si>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</si>
  <si>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</si>
  <si>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</si>
  <si>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</si>
  <si>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</si>
  <si>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</si>
  <si>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</si>
  <si>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</si>
  <si>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</si>
  <si>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</si>
  <si>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</si>
  <si>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</si>
  <si>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</si>
  <si>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</si>
  <si>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</si>
  <si>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</si>
  <si>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</si>
  <si>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</si>
  <si>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</si>
  <si>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</si>
  <si>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</si>
  <si>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</si>
  <si>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</si>
  <si>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</si>
  <si>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</si>
  <si>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</si>
  <si>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</si>
  <si>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</si>
  <si>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</si>
  <si>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</si>
  <si>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</si>
  <si>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</si>
  <si>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</si>
  <si>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</si>
  <si>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</si>
  <si>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</si>
  <si>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</si>
  <si>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</si>
  <si>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</si>
  <si>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</si>
  <si>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</si>
  <si>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</si>
  <si>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</si>
  <si>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</si>
  <si>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</si>
  <si>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</si>
  <si>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</si>
  <si>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</si>
  <si>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</si>
  <si>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</si>
  <si>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</si>
  <si>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</si>
  <si>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</si>
  <si>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</si>
  <si>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</si>
  <si>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</si>
  <si>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</si>
  <si>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</si>
  <si>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</si>
  <si>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</si>
  <si>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</si>
  <si>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</si>
  <si>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</si>
  <si>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</si>
  <si>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</si>
  <si>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</si>
  <si>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</si>
  <si>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</si>
  <si>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</si>
  <si>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</si>
  <si>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</si>
  <si>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</si>
  <si>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</si>
  <si>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</si>
  <si>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</si>
  <si>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</si>
  <si>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</si>
  <si>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</si>
  <si>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</si>
  <si>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</si>
  <si>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</si>
  <si>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</si>
  <si>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</si>
  <si>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</si>
  <si>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</si>
  <si>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</si>
  <si>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</si>
  <si>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</si>
  <si>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</si>
  <si>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</si>
  <si>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</si>
  <si>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</si>
  <si>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</si>
  <si>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</si>
  <si>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</si>
  <si>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</si>
  <si>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</si>
  <si>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</si>
  <si>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</si>
  <si>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</si>
  <si>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</si>
  <si>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</si>
  <si>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</si>
  <si>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</si>
  <si>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</si>
  <si>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</si>
  <si>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</si>
  <si>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</si>
  <si>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</si>
  <si>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</si>
  <si>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</si>
  <si>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</si>
  <si>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</si>
  <si>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</si>
  <si>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</si>
  <si>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</si>
  <si>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</si>
  <si>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</si>
  <si>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</si>
  <si>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</si>
  <si>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</si>
  <si>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</si>
  <si>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</si>
  <si>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</si>
  <si>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</si>
  <si>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</si>
  <si>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</si>
  <si>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</si>
  <si>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</si>
  <si>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</si>
  <si>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</si>
  <si>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</si>
  <si>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</si>
  <si>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</si>
  <si>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</si>
  <si>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</si>
  <si>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</si>
  <si>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</si>
  <si>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</si>
  <si>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</si>
  <si>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</si>
  <si>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</si>
  <si>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</si>
  <si>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</si>
  <si>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</si>
  <si>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</si>
  <si>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</si>
  <si>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</si>
  <si>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</si>
  <si>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</si>
  <si>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</si>
  <si>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</si>
  <si>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</si>
  <si>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</si>
  <si>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</si>
  <si>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</si>
  <si>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</si>
  <si>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</si>
  <si>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</si>
  <si>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</si>
  <si>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</si>
  <si>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</si>
  <si>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</si>
  <si>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</si>
  <si>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</si>
  <si>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</si>
  <si>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</si>
  <si>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</si>
  <si>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</si>
  <si>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</si>
  <si>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</si>
  <si>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</si>
  <si>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</si>
  <si>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</si>
  <si>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</si>
  <si>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</si>
  <si>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</si>
  <si>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</si>
  <si>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</si>
  <si>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</si>
  <si>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</si>
  <si>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</si>
  <si>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</si>
  <si>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</si>
  <si>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</si>
  <si>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</si>
  <si>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</si>
  <si>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</si>
  <si>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</si>
  <si>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</si>
  <si>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</si>
  <si>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</si>
  <si>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</si>
  <si>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</si>
  <si>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</si>
  <si>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</si>
  <si>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</si>
  <si>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</si>
  <si>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</si>
  <si>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</si>
  <si>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</si>
  <si>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</si>
  <si>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</si>
  <si>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</si>
  <si>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</si>
  <si>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</si>
  <si>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</si>
  <si>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</si>
  <si>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</si>
  <si>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</si>
  <si>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</si>
  <si>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</si>
  <si>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</si>
  <si>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</si>
  <si>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</si>
  <si>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</si>
  <si>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</si>
  <si>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</si>
  <si>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</si>
  <si>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</si>
  <si>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</si>
  <si>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</si>
  <si>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</si>
  <si>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</si>
  <si>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</si>
  <si>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</si>
  <si>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</si>
  <si>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</si>
  <si>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</si>
  <si>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</si>
  <si>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</si>
  <si>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</si>
  <si>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</si>
  <si>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</si>
  <si>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</si>
  <si>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</si>
  <si>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</si>
  <si>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</si>
  <si>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</si>
  <si>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</si>
  <si>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</si>
  <si>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</si>
  <si>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</si>
  <si>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</si>
  <si>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</si>
  <si>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</si>
  <si>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</si>
  <si>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</si>
  <si>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</si>
  <si>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</si>
  <si>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</si>
  <si>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</si>
  <si>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</si>
  <si>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</si>
  <si>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</si>
  <si>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</si>
  <si>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</si>
  <si>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</si>
  <si>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</si>
  <si>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</si>
  <si>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</si>
  <si>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</si>
  <si>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</si>
  <si>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</si>
  <si>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</si>
  <si>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</si>
  <si>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</si>
  <si>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</si>
  <si>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</si>
  <si>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</si>
  <si>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</si>
  <si>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</si>
  <si>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</si>
  <si>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</si>
  <si>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</si>
  <si>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</si>
  <si>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</si>
  <si>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</si>
  <si>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</si>
  <si>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</si>
  <si>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</si>
  <si>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</si>
  <si>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</si>
  <si>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</si>
  <si>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</si>
  <si>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</si>
  <si>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</si>
  <si>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</si>
  <si>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</si>
  <si>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</si>
  <si>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</si>
  <si>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</si>
  <si>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</si>
  <si>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</si>
  <si>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</si>
  <si>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</si>
  <si>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</si>
  <si>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</si>
  <si>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</si>
  <si>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</si>
  <si>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</si>
  <si>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</si>
  <si>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</si>
  <si>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</si>
  <si>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</si>
  <si>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</si>
  <si>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</si>
  <si>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</si>
  <si>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</si>
  <si>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</si>
  <si>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</si>
  <si>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</si>
  <si>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</si>
  <si>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</si>
  <si>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</si>
  <si>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</si>
  <si>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</si>
  <si>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</si>
  <si>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</si>
  <si>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</si>
  <si>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</si>
  <si>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</si>
  <si>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</si>
  <si>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</si>
  <si>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</si>
  <si>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</si>
  <si>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</si>
  <si>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</si>
  <si>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</si>
  <si>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</si>
  <si>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</si>
  <si>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</si>
  <si>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</si>
  <si>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</si>
  <si>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</si>
  <si>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</si>
  <si>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</si>
  <si>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</si>
  <si>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</si>
  <si>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</si>
  <si>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</si>
  <si>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</si>
  <si>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</si>
  <si>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</si>
  <si>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</si>
  <si>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</si>
  <si>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</si>
  <si>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</si>
  <si>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</si>
  <si>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</si>
  <si>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</si>
  <si>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</si>
  <si>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</si>
  <si>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</si>
  <si>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</si>
  <si>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</si>
  <si>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</si>
  <si>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</si>
  <si>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</si>
  <si>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</si>
  <si>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</si>
  <si>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</si>
  <si>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</si>
  <si>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</si>
  <si>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</si>
  <si>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</si>
  <si>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</si>
  <si>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</si>
  <si>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</si>
  <si>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</si>
  <si>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</si>
  <si>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</si>
  <si>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</si>
  <si>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</si>
  <si>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</si>
  <si>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</si>
  <si>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</si>
  <si>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</si>
  <si>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</si>
  <si>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</si>
  <si>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</si>
  <si>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</si>
  <si>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</si>
  <si>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</si>
  <si>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</si>
  <si>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</si>
  <si>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</si>
  <si>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</si>
  <si>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</si>
  <si>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</si>
  <si>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</si>
  <si>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</si>
  <si>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</si>
  <si>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</si>
  <si>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</si>
  <si>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</si>
  <si>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</si>
  <si>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</si>
  <si>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</si>
  <si>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</si>
  <si>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</si>
  <si>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</si>
  <si>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</si>
  <si>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</si>
  <si>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</si>
  <si>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</si>
  <si>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</si>
  <si>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</si>
  <si>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</si>
  <si>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</si>
  <si>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</si>
  <si>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</si>
  <si>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</si>
  <si>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</si>
  <si>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</si>
  <si>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</si>
  <si>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</si>
  <si>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</si>
  <si>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</si>
  <si>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</si>
  <si>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</si>
  <si>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</si>
  <si>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</si>
  <si>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</si>
  <si>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</si>
  <si>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</si>
  <si>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</si>
  <si>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</si>
  <si>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</si>
  <si>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</si>
  <si>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</si>
  <si>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</si>
  <si>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</si>
  <si>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</si>
  <si>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</si>
  <si>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</si>
  <si>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</si>
  <si>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</si>
  <si>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</si>
  <si>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</si>
  <si>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</si>
  <si>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</si>
  <si>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</si>
  <si>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</si>
  <si>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</si>
  <si>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</si>
  <si>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</si>
  <si>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</si>
  <si>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</si>
  <si>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</si>
  <si>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</si>
  <si>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</si>
  <si>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</si>
  <si>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</si>
  <si>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</si>
  <si>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</si>
  <si>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</si>
  <si>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</si>
  <si>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</si>
  <si>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</si>
  <si>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</si>
  <si>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</si>
  <si>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</si>
  <si>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</si>
  <si>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</si>
  <si>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</si>
  <si>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</si>
  <si>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</si>
  <si>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</si>
  <si>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</si>
  <si>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</si>
  <si>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</si>
  <si>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</si>
  <si>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</si>
  <si>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</si>
  <si>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</si>
  <si>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</si>
  <si>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</si>
  <si>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</si>
  <si>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</si>
  <si>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</si>
  <si>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</si>
  <si>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</si>
  <si>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</si>
  <si>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</si>
  <si>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</si>
  <si>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</si>
  <si>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</si>
  <si>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</si>
  <si>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</si>
  <si>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</si>
  <si>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</si>
  <si>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</si>
  <si>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</si>
  <si>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</si>
  <si>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</si>
  <si>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</si>
  <si>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</si>
  <si>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</si>
  <si>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</si>
  <si>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</si>
  <si>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</si>
  <si>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</si>
  <si>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</si>
  <si>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</si>
  <si>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</si>
  <si>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</si>
  <si>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</si>
  <si>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</si>
  <si>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</si>
  <si>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</si>
  <si>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</si>
  <si>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</si>
  <si>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</si>
  <si>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</si>
  <si>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</si>
  <si>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</si>
  <si>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</si>
  <si>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</si>
  <si>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</si>
  <si>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</si>
  <si>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</si>
  <si>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</si>
  <si>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</si>
  <si>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</si>
  <si>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</si>
  <si>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</si>
  <si>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</si>
  <si>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</si>
  <si>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</si>
  <si>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</si>
  <si>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</si>
  <si>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</si>
  <si>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</si>
  <si>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</si>
  <si>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</si>
  <si>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</si>
  <si>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</si>
  <si>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</si>
  <si>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</si>
  <si>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</si>
  <si>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</si>
  <si>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</si>
  <si>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</si>
  <si>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</si>
  <si>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</si>
  <si>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</si>
  <si>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</si>
  <si>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</si>
  <si>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</si>
  <si>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</si>
  <si>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</si>
  <si>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</si>
  <si>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</si>
  <si>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</si>
  <si>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</si>
  <si>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</si>
  <si>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</si>
  <si>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</si>
  <si>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</si>
  <si>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</si>
  <si>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</si>
  <si>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</si>
  <si>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</si>
  <si>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</si>
  <si>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</si>
  <si>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</si>
  <si>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</si>
  <si>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</si>
  <si>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</si>
  <si>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</si>
  <si>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</si>
  <si>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</si>
  <si>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</si>
  <si>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</si>
  <si>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</si>
  <si>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</si>
  <si>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</si>
  <si>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</si>
  <si>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</si>
  <si>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</si>
  <si>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</si>
  <si>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</si>
  <si>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</si>
  <si>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</si>
  <si>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</si>
  <si>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</si>
  <si>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</si>
  <si>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</si>
  <si>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</si>
  <si>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</si>
  <si>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</si>
  <si>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</si>
  <si>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</si>
  <si>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</si>
  <si>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</si>
  <si>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</si>
  <si>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</si>
  <si>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</si>
  <si>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</si>
  <si>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</si>
  <si>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</si>
  <si>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</si>
  <si>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</si>
  <si>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</si>
  <si>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</si>
  <si>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</si>
  <si>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</si>
  <si>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</si>
  <si>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</si>
  <si>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</si>
  <si>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</si>
  <si>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</si>
  <si>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</si>
  <si>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</si>
  <si>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</si>
  <si>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</si>
  <si>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</si>
  <si>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</si>
  <si>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</si>
  <si>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</si>
  <si>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</si>
  <si>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</si>
  <si>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</si>
  <si>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</si>
  <si>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</si>
  <si>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</si>
  <si>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</si>
  <si>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</si>
  <si>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</si>
  <si>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</si>
  <si>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</si>
  <si>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</si>
  <si>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</si>
  <si>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</si>
  <si>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</si>
  <si>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</si>
  <si>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</si>
  <si>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</si>
  <si>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</si>
  <si>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</si>
  <si>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</si>
  <si>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</si>
  <si>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</si>
  <si>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</si>
  <si>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</si>
  <si>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</si>
  <si>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</si>
  <si>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</si>
  <si>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</si>
  <si>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</si>
  <si>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</si>
  <si>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</si>
  <si>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</si>
  <si>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</si>
  <si>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</si>
  <si>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</si>
  <si>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</si>
  <si>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</si>
  <si>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</si>
  <si>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</si>
  <si>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</si>
  <si>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</si>
  <si>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</si>
  <si>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</si>
  <si>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</si>
  <si>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</si>
  <si>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</si>
  <si>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</si>
  <si>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</si>
  <si>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</si>
  <si>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</si>
  <si>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</si>
  <si>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</si>
  <si>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</si>
  <si>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</si>
  <si>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</si>
  <si>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</si>
  <si>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</si>
  <si>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</si>
  <si>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</si>
  <si>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</si>
  <si>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</si>
  <si>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</si>
  <si>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</si>
  <si>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</si>
  <si>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</si>
  <si>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</si>
  <si>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</si>
  <si>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</si>
  <si>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</si>
  <si>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</si>
  <si>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</si>
  <si>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</si>
  <si>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</si>
  <si>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</si>
  <si>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</si>
  <si>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</si>
  <si>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</si>
  <si>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</si>
  <si>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</si>
  <si>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</si>
  <si>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</si>
  <si>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</si>
  <si>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</si>
  <si>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</si>
  <si>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</si>
  <si>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</si>
  <si>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</si>
  <si>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</si>
  <si>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</si>
  <si>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</si>
  <si>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</si>
  <si>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</si>
  <si>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</si>
  <si>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</si>
  <si>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</si>
  <si>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</si>
  <si>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</si>
  <si>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</si>
  <si>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</si>
  <si>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</si>
  <si>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</si>
  <si>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</si>
  <si>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</si>
  <si>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</si>
  <si>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</si>
  <si>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</si>
  <si>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</si>
  <si>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</si>
  <si>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</si>
  <si>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</si>
  <si>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</si>
  <si>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</si>
  <si>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</si>
  <si>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</si>
  <si>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</si>
  <si>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</si>
  <si>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</si>
  <si>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</si>
  <si>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</si>
  <si>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</si>
  <si>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</si>
  <si>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</si>
  <si>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</si>
  <si>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</si>
  <si>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</si>
  <si>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</si>
  <si>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</si>
  <si>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</si>
  <si>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</si>
  <si>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</si>
  <si>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</si>
  <si>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</si>
  <si>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</si>
  <si>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</si>
  <si>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</si>
  <si>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</si>
  <si>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</si>
  <si>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</si>
  <si>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</si>
  <si>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</si>
  <si>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</si>
  <si>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</si>
  <si>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</si>
  <si>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</si>
  <si>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</si>
  <si>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</si>
  <si>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</si>
  <si>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</si>
  <si>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</si>
  <si>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</si>
  <si>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</si>
  <si>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</si>
  <si>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</si>
  <si>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</si>
  <si>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</si>
  <si>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</si>
  <si>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</si>
  <si>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</si>
  <si>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</si>
  <si>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</si>
  <si>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</si>
  <si>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</si>
  <si>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</si>
  <si>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</si>
  <si>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</si>
  <si>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</si>
  <si>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</si>
  <si>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</si>
  <si>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</si>
  <si>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</si>
  <si>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</si>
  <si>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</si>
  <si>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</si>
  <si>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</si>
  <si>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</si>
  <si>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</si>
  <si>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</si>
  <si>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</si>
  <si>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</si>
  <si>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</si>
  <si>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</si>
  <si>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</si>
  <si>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</si>
  <si>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</si>
  <si>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</si>
  <si>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</si>
  <si>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</si>
  <si>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</si>
  <si>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</si>
  <si>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</si>
  <si>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</si>
  <si>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</si>
  <si>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</si>
  <si>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</si>
  <si>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</si>
  <si>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</si>
  <si>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</si>
  <si>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</si>
  <si>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</si>
  <si>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</si>
  <si>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</si>
  <si>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</si>
  <si>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</si>
  <si>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</si>
  <si>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</si>
  <si>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</si>
  <si>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</si>
  <si>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</si>
  <si>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</si>
  <si>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</si>
  <si>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</si>
  <si>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</si>
  <si>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</si>
  <si>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</si>
  <si>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</si>
  <si>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</si>
  <si>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</si>
  <si>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</si>
  <si>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</si>
  <si>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</si>
  <si>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</si>
  <si>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</si>
  <si>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</si>
  <si>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</si>
  <si>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</si>
  <si>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</si>
  <si>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</si>
  <si>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</si>
  <si>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</si>
  <si>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</si>
  <si>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</si>
  <si>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</si>
  <si>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</si>
  <si>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</si>
  <si>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</si>
  <si>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</si>
  <si>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</si>
  <si>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</si>
  <si>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</si>
  <si>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</si>
  <si>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</si>
  <si>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</si>
  <si>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</si>
  <si>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</si>
  <si>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</si>
  <si>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</si>
  <si>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</si>
  <si>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</si>
  <si>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</si>
  <si>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</si>
  <si>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</si>
  <si>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</si>
  <si>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</si>
  <si>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</si>
  <si>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</si>
  <si>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</si>
  <si>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</si>
  <si>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</si>
  <si>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</si>
  <si>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</si>
  <si>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</si>
  <si>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</si>
  <si>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</si>
  <si>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</si>
  <si>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</si>
  <si>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</si>
  <si>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</si>
  <si>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</si>
  <si>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</si>
  <si>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</si>
  <si>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</si>
  <si>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</si>
  <si>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</si>
  <si>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</si>
  <si>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</si>
  <si>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</si>
  <si>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</si>
  <si>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</si>
  <si>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</si>
  <si>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</si>
  <si>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</si>
  <si>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</si>
  <si>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</si>
  <si>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</si>
  <si>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</si>
  <si>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</si>
  <si>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</si>
  <si>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</si>
  <si>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</si>
  <si>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</si>
  <si>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</si>
  <si>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</si>
  <si>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</si>
  <si>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</si>
  <si>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</si>
  <si>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</si>
  <si>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</si>
  <si>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</si>
  <si>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</si>
  <si>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</si>
  <si>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</si>
  <si>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</si>
  <si>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</si>
  <si>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</si>
  <si>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</si>
  <si>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</si>
  <si>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</si>
  <si>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</si>
  <si>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</si>
  <si>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</si>
  <si>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</si>
  <si>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</si>
  <si>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</si>
  <si>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</si>
  <si>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</si>
  <si>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</si>
  <si>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</si>
  <si>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</si>
  <si>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</si>
  <si>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</si>
  <si>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</si>
  <si>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</si>
  <si>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</si>
  <si>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</si>
  <si>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</si>
  <si>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</si>
  <si>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</si>
  <si>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</si>
  <si>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</si>
  <si>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</si>
  <si>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</si>
  <si>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</si>
  <si>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</si>
  <si>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</si>
  <si>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</si>
  <si>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</si>
  <si>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</si>
  <si>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</si>
  <si>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</si>
  <si>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</si>
  <si>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</si>
  <si>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</si>
  <si>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</si>
  <si>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</si>
  <si>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</si>
  <si>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</si>
  <si>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</si>
  <si>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</si>
  <si>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</si>
  <si>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</si>
  <si>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</si>
  <si>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</si>
  <si>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</si>
  <si>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</si>
  <si>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</si>
  <si>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</si>
  <si>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</si>
  <si>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</si>
  <si>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</si>
  <si>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</si>
  <si>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</si>
  <si>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</si>
  <si>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</si>
  <si>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</si>
  <si>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</si>
  <si>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</si>
  <si>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</si>
  <si>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</si>
  <si>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</si>
  <si>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</si>
  <si>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</si>
  <si>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</si>
  <si>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</si>
  <si>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</si>
  <si>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</si>
  <si>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</si>
  <si>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</si>
  <si>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</si>
  <si>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</si>
  <si>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</si>
  <si>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</si>
  <si>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</si>
  <si>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</si>
  <si>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</si>
  <si>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</si>
  <si>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</si>
  <si>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</si>
  <si>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</si>
  <si>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</si>
  <si>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</si>
  <si>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</si>
  <si>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</si>
  <si>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</si>
  <si>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</si>
  <si>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</si>
  <si>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</si>
  <si>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</si>
  <si>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</si>
  <si>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</si>
  <si>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</si>
  <si>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</si>
  <si>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</si>
  <si>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</si>
  <si>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</si>
  <si>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</si>
  <si>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</si>
  <si>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</si>
  <si>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</si>
  <si>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</si>
  <si>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</si>
  <si>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</si>
  <si>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</si>
  <si>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</si>
  <si>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</si>
  <si>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</si>
  <si>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</si>
  <si>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</si>
  <si>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</si>
  <si>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</si>
  <si>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</si>
  <si>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</si>
  <si>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</si>
  <si>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</si>
  <si>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</si>
  <si>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</si>
  <si>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</si>
  <si>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</si>
  <si>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</si>
  <si>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</si>
  <si>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</si>
  <si>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</si>
  <si>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</si>
  <si>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</si>
  <si>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</si>
  <si>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</si>
  <si>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</si>
  <si>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</si>
  <si>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</si>
  <si>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</si>
  <si>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</si>
  <si>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</si>
  <si>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</si>
  <si>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</si>
  <si>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</si>
  <si>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</si>
  <si>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</si>
  <si>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</si>
  <si>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</si>
  <si>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</si>
  <si>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</si>
  <si>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</si>
  <si>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</si>
  <si>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</si>
  <si>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</si>
  <si>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</si>
  <si>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</si>
  <si>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</si>
  <si>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</si>
  <si>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</si>
  <si>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</si>
  <si>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</si>
  <si>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</si>
  <si>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</si>
  <si>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</si>
  <si>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</si>
  <si>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</si>
  <si>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</si>
  <si>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</si>
  <si>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</si>
  <si>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</si>
  <si>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</si>
  <si>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</si>
  <si>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</si>
  <si>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</si>
  <si>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</si>
  <si>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</si>
  <si>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</si>
  <si>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</si>
  <si>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</si>
  <si>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</si>
  <si>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</si>
  <si>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</si>
  <si>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</si>
  <si>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</si>
  <si>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</si>
  <si>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</si>
  <si>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</si>
  <si>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</si>
  <si>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</si>
  <si>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</si>
  <si>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</si>
  <si>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</si>
  <si>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</si>
  <si>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</si>
  <si>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</si>
  <si>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</si>
  <si>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</si>
  <si>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</si>
  <si>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</si>
  <si>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</si>
  <si>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</si>
  <si>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</si>
  <si>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</si>
  <si>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</si>
  <si>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</si>
  <si>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</si>
  <si>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</si>
  <si>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</si>
  <si>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</si>
  <si>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</si>
  <si>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</si>
  <si>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</si>
  <si>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</si>
  <si>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</si>
  <si>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</si>
  <si>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</si>
  <si>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</si>
  <si>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</si>
  <si>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</si>
  <si>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</si>
  <si>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</si>
  <si>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</si>
  <si>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</si>
  <si>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</si>
  <si>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</si>
  <si>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</si>
  <si>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</si>
  <si>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</si>
  <si>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</si>
  <si>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</si>
  <si>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</si>
  <si>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</si>
  <si>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</si>
  <si>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</si>
  <si>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</si>
  <si>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</si>
  <si>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</si>
  <si>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</si>
  <si>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</si>
  <si>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</si>
  <si>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</si>
  <si>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</si>
  <si>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</si>
  <si>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</si>
  <si>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</si>
  <si>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</si>
  <si>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</si>
  <si>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</si>
  <si>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</si>
  <si>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</si>
  <si>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</si>
  <si>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</si>
  <si>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</si>
  <si>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</si>
  <si>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</si>
  <si>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</si>
  <si>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</si>
  <si>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</si>
  <si>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</si>
  <si>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</si>
  <si>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</si>
  <si>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</si>
  <si>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</si>
  <si>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</si>
  <si>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</si>
  <si>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</si>
  <si>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</si>
  <si>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</si>
  <si>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</si>
  <si>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</si>
  <si>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</si>
  <si>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</si>
  <si>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</si>
  <si>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</si>
  <si>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</si>
  <si>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</si>
  <si>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</si>
  <si>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</si>
  <si>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</si>
  <si>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</si>
  <si>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</si>
  <si>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</si>
  <si>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</si>
  <si>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</si>
  <si>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</si>
  <si>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</si>
  <si>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</si>
  <si>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</si>
  <si>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</si>
  <si>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</si>
  <si>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</si>
  <si>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</si>
  <si>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</si>
  <si>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</si>
  <si>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</si>
  <si>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</si>
  <si>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</si>
  <si>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</si>
  <si>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</si>
  <si>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</si>
  <si>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</si>
  <si>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</si>
  <si>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</si>
  <si>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</si>
  <si>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</si>
  <si>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</si>
  <si>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</si>
  <si>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</si>
  <si>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</si>
  <si>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</si>
  <si>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</si>
  <si>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</si>
  <si>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</si>
  <si>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</si>
  <si>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</si>
  <si>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</si>
  <si>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</si>
  <si>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</si>
  <si>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</si>
  <si>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</si>
  <si>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</si>
  <si>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</si>
  <si>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</si>
  <si>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</si>
  <si>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</si>
  <si>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</si>
  <si>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</si>
  <si>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</si>
  <si>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</si>
  <si>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</si>
  <si>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</si>
  <si>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</si>
  <si>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</si>
  <si>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</si>
  <si>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</si>
  <si>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</si>
  <si>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</si>
  <si>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</si>
  <si>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</si>
  <si>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</si>
  <si>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</si>
  <si>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</si>
  <si>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</si>
  <si>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</si>
  <si>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</si>
  <si>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</si>
  <si>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</si>
  <si>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</si>
  <si>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</si>
  <si>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</si>
  <si>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</si>
  <si>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</si>
  <si>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</si>
  <si>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</si>
  <si>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</si>
  <si>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</si>
  <si>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</si>
  <si>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</si>
  <si>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</si>
  <si>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</si>
  <si>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</si>
  <si>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</si>
  <si>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</si>
  <si>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</si>
  <si>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</si>
  <si>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</si>
  <si>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</si>
  <si>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</si>
  <si>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</si>
  <si>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</si>
  <si>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</si>
  <si>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</si>
  <si>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</si>
  <si>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</si>
  <si>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</si>
  <si>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</si>
  <si>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</si>
  <si>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</si>
  <si>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</si>
  <si>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</si>
  <si>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</si>
  <si>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</si>
  <si>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</si>
  <si>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</si>
  <si>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</si>
  <si>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</si>
  <si>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</si>
  <si>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</si>
  <si>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</si>
  <si>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</si>
  <si>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</si>
  <si>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</si>
  <si>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</si>
  <si>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</si>
  <si>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</si>
  <si>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</si>
  <si>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</si>
  <si>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</si>
  <si>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</si>
  <si>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</si>
  <si>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</si>
  <si>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</si>
  <si>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</si>
  <si>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</si>
  <si>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</si>
  <si>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</si>
  <si>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</si>
  <si>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</si>
  <si>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</si>
  <si>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</si>
  <si>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</si>
  <si>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</si>
  <si>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</si>
  <si>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</si>
  <si>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</si>
  <si>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</si>
  <si>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</si>
  <si>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</si>
  <si>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</si>
  <si>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</si>
  <si>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</si>
  <si>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</si>
  <si>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</si>
  <si>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</si>
  <si>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</si>
  <si>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</si>
  <si>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</si>
  <si>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</si>
  <si>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</si>
  <si>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</si>
  <si>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</si>
  <si>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</si>
  <si>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</si>
  <si>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</si>
  <si>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</si>
  <si>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</si>
  <si>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</si>
  <si>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</si>
  <si>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</si>
  <si>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</si>
  <si>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</si>
  <si>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</si>
  <si>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</si>
  <si>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</si>
  <si>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</si>
  <si>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</si>
  <si>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</si>
  <si>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</si>
  <si>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</si>
  <si>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</si>
  <si>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</si>
  <si>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</si>
  <si>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</si>
  <si>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</si>
  <si>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</si>
  <si>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</si>
  <si>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</si>
  <si>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</si>
  <si>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</si>
  <si>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</si>
  <si>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</si>
  <si>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</si>
  <si>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</si>
  <si>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</si>
  <si>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</si>
  <si>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</si>
  <si>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</si>
  <si>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</si>
  <si>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</si>
  <si>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</si>
  <si>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</si>
  <si>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</si>
  <si>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</si>
  <si>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</si>
  <si>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</si>
  <si>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</si>
  <si>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</si>
  <si>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</si>
  <si>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</si>
  <si>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</si>
  <si>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</si>
  <si>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</si>
  <si>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</si>
  <si>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</si>
  <si>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</si>
  <si>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</si>
  <si>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</si>
  <si>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</si>
  <si>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</si>
  <si>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</si>
  <si>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</si>
  <si>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</si>
  <si>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</si>
  <si>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</si>
  <si>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</si>
  <si>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</si>
  <si>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</si>
  <si>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</si>
  <si>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</si>
  <si>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</si>
  <si>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</si>
  <si>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</si>
  <si>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</si>
  <si>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</si>
  <si>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</si>
  <si>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</si>
  <si>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</si>
  <si>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</si>
  <si>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</si>
  <si>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</si>
  <si>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</si>
  <si>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</si>
  <si>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</si>
  <si>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</si>
  <si>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</si>
  <si>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</si>
  <si>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</si>
  <si>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</si>
  <si>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</si>
  <si>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</si>
  <si>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</si>
  <si>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</si>
  <si>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</si>
  <si>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</si>
  <si>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</si>
  <si>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</si>
  <si>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</si>
  <si>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</si>
  <si>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</si>
  <si>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</si>
  <si>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</si>
  <si>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</si>
  <si>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</si>
  <si>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</si>
  <si>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</si>
  <si>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</si>
  <si>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</si>
  <si>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</si>
  <si>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</si>
  <si>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</si>
  <si>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</si>
  <si>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</si>
  <si>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</si>
  <si>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</si>
  <si>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</si>
  <si>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</si>
  <si>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</si>
  <si>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</si>
  <si>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</si>
  <si>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</si>
  <si>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</si>
  <si>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</si>
  <si>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</si>
  <si>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</si>
  <si>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</si>
  <si>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</si>
  <si>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</si>
  <si>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</si>
  <si>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</si>
  <si>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</si>
  <si>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</si>
  <si>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</si>
  <si>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</si>
  <si>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</si>
  <si>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</si>
  <si>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</si>
  <si>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</si>
  <si>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</si>
  <si>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</si>
  <si>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</si>
  <si>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</si>
  <si>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</si>
  <si>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</si>
  <si>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</si>
  <si>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</si>
  <si>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</si>
  <si>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</si>
  <si>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</si>
  <si>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</si>
  <si>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</si>
  <si>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</si>
  <si>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</si>
  <si>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</si>
  <si>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</si>
  <si>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</si>
  <si>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</si>
  <si>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</si>
  <si>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</si>
  <si>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</si>
  <si>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</si>
  <si>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</si>
  <si>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</si>
  <si>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</si>
  <si>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</si>
  <si>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</si>
  <si>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</si>
  <si>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</si>
  <si>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</si>
  <si>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</si>
  <si>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</si>
  <si>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</si>
  <si>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</si>
  <si>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</si>
  <si>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</si>
  <si>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</si>
  <si>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</si>
  <si>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</si>
  <si>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</si>
  <si>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</si>
  <si>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</si>
  <si>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</si>
  <si>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</si>
  <si>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</si>
  <si>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</si>
  <si>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</si>
  <si>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</si>
  <si>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</si>
  <si>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</si>
  <si>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</si>
  <si>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</si>
  <si>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</si>
  <si>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</si>
  <si>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</si>
  <si>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</si>
  <si>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</si>
  <si>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</si>
  <si>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</si>
  <si>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</si>
  <si>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</si>
  <si>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</si>
  <si>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</si>
  <si>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</si>
  <si>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</si>
  <si>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</si>
  <si>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</si>
  <si>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</si>
  <si>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</si>
  <si>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</si>
  <si>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</si>
  <si>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</si>
  <si>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</si>
  <si>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</si>
  <si>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</si>
  <si>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</si>
  <si>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</si>
  <si>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</si>
  <si>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</si>
  <si>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</si>
  <si>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</si>
  <si>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</si>
  <si>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</si>
  <si>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</si>
  <si>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</si>
  <si>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</si>
  <si>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</si>
  <si>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</si>
  <si>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</si>
  <si>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</si>
  <si>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</si>
  <si>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</si>
  <si>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</si>
  <si>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</si>
  <si>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</si>
  <si>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</si>
  <si>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</si>
  <si>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</si>
  <si>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</si>
  <si>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</si>
  <si>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</si>
  <si>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</si>
  <si>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</si>
  <si>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</si>
  <si>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</si>
  <si>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</si>
  <si>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</si>
  <si>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</si>
  <si>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</si>
  <si>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</si>
  <si>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</si>
  <si>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</si>
  <si>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</si>
  <si>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</si>
  <si>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</si>
  <si>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</si>
  <si>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</si>
  <si>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</si>
  <si>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</si>
  <si>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</si>
  <si>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</si>
  <si>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</si>
  <si>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</si>
  <si>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</si>
  <si>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</si>
  <si>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</si>
  <si>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</si>
  <si>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</si>
  <si>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</si>
  <si>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</si>
  <si>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</si>
  <si>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</si>
  <si>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</si>
  <si>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</si>
  <si>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</si>
  <si>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</si>
  <si>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</si>
  <si>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</si>
  <si>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</si>
  <si>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</si>
  <si>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</si>
  <si>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</si>
  <si>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</si>
  <si>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</si>
  <si>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</si>
  <si>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</si>
  <si>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</si>
  <si>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</si>
  <si>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</si>
  <si>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</si>
  <si>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</si>
  <si>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</si>
  <si>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</si>
  <si>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</si>
  <si>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</si>
  <si>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</si>
  <si>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</si>
  <si>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</si>
  <si>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</si>
  <si>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</si>
  <si>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</si>
  <si>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</si>
  <si>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</si>
  <si>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</si>
  <si>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</si>
  <si>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</si>
  <si>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</si>
  <si>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</si>
  <si>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</si>
  <si>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</si>
  <si>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</si>
  <si>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</si>
  <si>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</si>
  <si>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</si>
  <si>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</si>
  <si>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</si>
  <si>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</si>
  <si>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</si>
  <si>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</si>
  <si>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</si>
  <si>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</si>
  <si>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</si>
  <si>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</si>
  <si>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</si>
  <si>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</si>
  <si>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</si>
  <si>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</si>
  <si>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</si>
  <si>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</si>
  <si>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</si>
  <si>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</si>
  <si>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</si>
  <si>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</si>
  <si>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</si>
  <si>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</si>
  <si>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</si>
  <si>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</si>
  <si>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</si>
  <si>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</si>
  <si>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</si>
  <si>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</si>
  <si>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</si>
  <si>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</si>
  <si>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</si>
  <si>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</si>
  <si>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</si>
  <si>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</si>
  <si>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</si>
  <si>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</si>
  <si>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</si>
  <si>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</si>
  <si>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</si>
  <si>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</si>
  <si>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</si>
  <si>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</si>
  <si>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</si>
  <si>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</si>
  <si>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</si>
  <si>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</si>
  <si>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</si>
  <si>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</si>
  <si>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</si>
  <si>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</si>
  <si>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</si>
  <si>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</si>
  <si>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</si>
  <si>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</si>
  <si>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</si>
  <si>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</si>
  <si>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</si>
  <si>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</si>
  <si>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</si>
  <si>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</si>
  <si>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</si>
  <si>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</si>
  <si>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</si>
  <si>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</si>
  <si>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</si>
  <si>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</si>
  <si>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</si>
  <si>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</si>
  <si>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</si>
  <si>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</si>
  <si>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</si>
  <si>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</si>
  <si>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</si>
  <si>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</si>
  <si>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</si>
  <si>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</si>
  <si>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</si>
  <si>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</si>
  <si>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</si>
  <si>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</si>
  <si>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</si>
  <si>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</si>
  <si>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</si>
  <si>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</si>
  <si>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</si>
  <si>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</si>
  <si>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</si>
  <si>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</si>
  <si>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</si>
  <si>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</si>
  <si>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</si>
  <si>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</si>
  <si>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</si>
  <si>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</si>
  <si>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</si>
  <si>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</si>
  <si>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</si>
  <si>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</si>
  <si>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</si>
  <si>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</si>
  <si>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</si>
  <si>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</si>
  <si>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</si>
  <si>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</si>
  <si>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</si>
  <si>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</si>
  <si>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</si>
  <si>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</si>
  <si>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</si>
  <si>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</si>
  <si>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</si>
  <si>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</si>
  <si>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</si>
  <si>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</si>
  <si>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</si>
  <si>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</si>
  <si>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</si>
  <si>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</si>
  <si>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</si>
  <si>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</si>
  <si>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</si>
  <si>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</si>
  <si>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</si>
  <si>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</si>
  <si>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</si>
  <si>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</si>
  <si>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</si>
  <si>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</si>
  <si>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</si>
  <si>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</si>
  <si>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</si>
  <si>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</si>
  <si>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</si>
  <si>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</si>
  <si>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</si>
  <si>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</si>
  <si>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</si>
  <si>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</si>
  <si>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</si>
  <si>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</si>
  <si>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</si>
  <si>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</si>
  <si>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</si>
  <si>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</si>
  <si>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</si>
  <si>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</si>
  <si>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</si>
  <si>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</si>
  <si>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</si>
  <si>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</si>
  <si>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</si>
  <si>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</si>
  <si>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</si>
  <si>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</si>
  <si>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</si>
  <si>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</si>
  <si>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</si>
  <si>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</si>
  <si>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</si>
  <si>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</si>
  <si>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</si>
  <si>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</si>
  <si>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</si>
  <si>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</si>
  <si>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</si>
  <si>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</si>
  <si>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</si>
  <si>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</si>
  <si>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</si>
  <si>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</si>
  <si>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</si>
  <si>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</si>
  <si>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</si>
  <si>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</si>
  <si>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</si>
  <si>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</si>
  <si>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</si>
  <si>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</si>
  <si>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</si>
  <si>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</si>
  <si>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</si>
  <si>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</si>
  <si>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</si>
  <si>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</si>
  <si>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</si>
  <si>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</si>
  <si>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</si>
  <si>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</si>
  <si>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</si>
  <si>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</si>
  <si>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</si>
  <si>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</si>
  <si>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</si>
  <si>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</si>
  <si>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</si>
  <si>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</si>
  <si>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</si>
  <si>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</si>
  <si>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</si>
  <si>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</si>
  <si>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</si>
  <si>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</si>
  <si>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</si>
  <si>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</si>
  <si>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</si>
  <si>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</si>
  <si>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</si>
  <si>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</si>
  <si>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</si>
  <si>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</si>
  <si>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</si>
  <si>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</si>
  <si>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</si>
  <si>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</si>
  <si>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</si>
  <si>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</si>
  <si>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</si>
  <si>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</si>
  <si>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</si>
  <si>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</si>
  <si>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</si>
  <si>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</si>
  <si>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</si>
  <si>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</si>
  <si>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</si>
  <si>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</si>
  <si>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</si>
  <si>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</si>
  <si>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</si>
  <si>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</si>
  <si>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</si>
  <si>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</si>
  <si>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</si>
  <si>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</si>
  <si>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</si>
  <si>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</si>
  <si>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</si>
  <si>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</si>
  <si>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</si>
  <si>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</si>
  <si>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</si>
  <si>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</si>
  <si>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</si>
  <si>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</si>
  <si>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</si>
  <si>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</si>
  <si>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</si>
  <si>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</si>
  <si>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</si>
  <si>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</si>
  <si>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</si>
  <si>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</si>
  <si>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</si>
  <si>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</si>
  <si>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</si>
  <si>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</si>
  <si>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</si>
  <si>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</si>
  <si>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</si>
  <si>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</si>
  <si>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</si>
  <si>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</si>
  <si>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</si>
  <si>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</si>
  <si>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</si>
  <si>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</si>
  <si>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</si>
  <si>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</si>
  <si>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</si>
  <si>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</si>
  <si>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</si>
  <si>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</si>
  <si>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</si>
  <si>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</si>
  <si>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</si>
  <si>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</si>
  <si>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</si>
  <si>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</si>
  <si>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</si>
  <si>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</si>
  <si>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</si>
  <si>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</si>
  <si>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</si>
  <si>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</si>
  <si>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</si>
  <si>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</si>
  <si>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</si>
  <si>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</si>
  <si>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</si>
  <si>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</si>
  <si>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</si>
  <si>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</si>
  <si>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</si>
  <si>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</si>
  <si>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</si>
  <si>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</si>
  <si>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</si>
  <si>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</si>
  <si>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</si>
  <si>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</si>
  <si>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</si>
  <si>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</si>
  <si>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</si>
  <si>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</si>
  <si>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</si>
  <si>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</si>
  <si>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</si>
  <si>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</si>
  <si>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</si>
  <si>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</si>
  <si>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</si>
  <si>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</si>
  <si>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</si>
  <si>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</si>
  <si>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</si>
  <si>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</si>
  <si>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</si>
  <si>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</si>
  <si>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</si>
  <si>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</si>
  <si>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</si>
  <si>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</si>
  <si>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</si>
  <si>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</si>
  <si>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</si>
  <si>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</si>
  <si>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</si>
  <si>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</si>
  <si>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</si>
  <si>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</si>
  <si>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</si>
  <si>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</si>
  <si>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</si>
  <si>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</si>
  <si>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</si>
  <si>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</si>
  <si>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</si>
  <si>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</si>
  <si>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</si>
  <si>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</si>
  <si>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</si>
  <si>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</si>
  <si>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</si>
  <si>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</si>
  <si>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</si>
  <si>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</si>
  <si>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</si>
  <si>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</si>
  <si>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</si>
  <si>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</si>
  <si>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</si>
  <si>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</si>
  <si>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</si>
  <si>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</si>
  <si>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</si>
  <si>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</si>
  <si>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</si>
  <si>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</si>
  <si>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</si>
  <si>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</si>
  <si>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</si>
  <si>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</si>
  <si>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</si>
  <si>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</si>
  <si>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</si>
  <si>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</si>
  <si>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</si>
  <si>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</si>
  <si>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</si>
  <si>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</si>
  <si>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</si>
  <si>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</si>
  <si>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</si>
  <si>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</si>
  <si>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</si>
  <si>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</si>
  <si>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</si>
  <si>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</si>
  <si>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</si>
  <si>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</si>
  <si>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</si>
  <si>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</si>
  <si>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</si>
  <si>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</si>
  <si>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</si>
  <si>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</si>
  <si>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</si>
  <si>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</si>
  <si>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</si>
  <si>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</si>
  <si>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</si>
  <si>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</si>
  <si>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</si>
  <si>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</si>
  <si>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</si>
  <si>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</si>
  <si>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</si>
  <si>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</si>
  <si>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</si>
  <si>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</si>
  <si>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</si>
  <si>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</si>
  <si>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</si>
  <si>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</si>
  <si>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</si>
  <si>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</si>
  <si>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</si>
  <si>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</si>
  <si>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</si>
  <si>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</si>
  <si>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</si>
  <si>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</si>
  <si>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</si>
  <si>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</si>
  <si>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</si>
  <si>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</si>
  <si>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</si>
  <si>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</si>
  <si>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</si>
  <si>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</si>
  <si>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</si>
  <si>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</si>
  <si>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</si>
  <si>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</si>
  <si>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</si>
  <si>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</si>
  <si>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</si>
  <si>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</si>
  <si>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</si>
  <si>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</si>
  <si>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</si>
  <si>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</si>
  <si>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</si>
  <si>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</si>
  <si>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</si>
  <si>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</si>
  <si>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</si>
  <si>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</si>
  <si>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</si>
  <si>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</si>
  <si>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</si>
  <si>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</si>
  <si>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</si>
  <si>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</si>
  <si>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</si>
  <si>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</si>
  <si>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</si>
  <si>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</si>
  <si>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</si>
  <si>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</si>
  <si>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</si>
  <si>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</si>
  <si>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</si>
  <si>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</si>
  <si>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</si>
  <si>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</si>
  <si>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</si>
  <si>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</si>
  <si>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</si>
  <si>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</si>
  <si>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</si>
  <si>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</si>
  <si>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</si>
  <si>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</si>
  <si>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</si>
  <si>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</si>
  <si>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</si>
  <si>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</si>
  <si>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</si>
  <si>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</si>
  <si>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</si>
  <si>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</si>
  <si>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</si>
  <si>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</si>
  <si>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</si>
  <si>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</si>
  <si>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</si>
  <si>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</si>
  <si>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</si>
  <si>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</si>
  <si>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</si>
  <si>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</si>
  <si>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</si>
  <si>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</si>
  <si>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</si>
  <si>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</si>
  <si>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</si>
  <si>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</si>
  <si>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</si>
  <si>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</si>
  <si>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</si>
  <si>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</si>
  <si>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</si>
  <si>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</si>
  <si>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</si>
  <si>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</si>
  <si>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</si>
  <si>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</si>
  <si>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</si>
  <si>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</si>
  <si>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</si>
  <si>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</si>
  <si>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</si>
  <si>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</si>
  <si>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</si>
  <si>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</si>
  <si>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</si>
  <si>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</si>
  <si>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</si>
  <si>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</si>
  <si>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</si>
  <si>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</si>
  <si>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</si>
  <si>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</si>
  <si>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</si>
  <si>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</si>
  <si>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</si>
  <si>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</si>
  <si>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</si>
  <si>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</si>
  <si>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</si>
  <si>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</si>
  <si>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</si>
  <si>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</si>
  <si>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</si>
  <si>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</si>
  <si>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</si>
  <si>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</si>
  <si>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</si>
  <si>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</si>
  <si>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</si>
  <si>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</si>
  <si>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</si>
  <si>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</si>
  <si>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</si>
  <si>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</si>
  <si>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</si>
  <si>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</si>
  <si>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</si>
  <si>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</si>
  <si>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</si>
  <si>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</si>
  <si>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</si>
  <si>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</si>
  <si>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</si>
  <si>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</si>
  <si>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</si>
  <si>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</si>
  <si>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</si>
  <si>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</si>
  <si>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</si>
  <si>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</si>
  <si>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</si>
  <si>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</si>
  <si>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</si>
  <si>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</si>
  <si>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</si>
  <si>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</si>
  <si>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</si>
  <si>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</si>
  <si>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</si>
  <si>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</si>
  <si>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</si>
  <si>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</si>
  <si>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</si>
  <si>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</si>
  <si>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</si>
  <si>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</si>
  <si>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</si>
  <si>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</si>
  <si>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</si>
  <si>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</si>
  <si>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</si>
  <si>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</si>
  <si>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</si>
  <si>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</si>
  <si>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</si>
  <si>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</si>
  <si>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</si>
  <si>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</si>
  <si>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</si>
  <si>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</si>
  <si>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</si>
  <si>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</si>
  <si>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</si>
  <si>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</si>
  <si>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</si>
  <si>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</si>
  <si>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</si>
  <si>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</si>
  <si>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</si>
  <si>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</si>
  <si>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</si>
  <si>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</si>
  <si>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</si>
  <si>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</si>
  <si>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</si>
  <si>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</si>
  <si>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</si>
  <si>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</si>
  <si>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</si>
  <si>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</si>
  <si>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</si>
  <si>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</si>
  <si>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</si>
  <si>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</si>
  <si>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</si>
  <si>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</si>
  <si>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</si>
  <si>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</si>
  <si>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</si>
  <si>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</si>
  <si>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</si>
  <si>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</si>
  <si>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</si>
  <si>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</si>
  <si>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</si>
  <si>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</si>
  <si>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</si>
  <si>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</si>
  <si>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</si>
  <si>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</si>
  <si>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</si>
  <si>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</si>
  <si>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</si>
  <si>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</si>
  <si>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</si>
  <si>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</si>
  <si>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</si>
  <si>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</si>
  <si>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</si>
  <si>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</si>
  <si>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</si>
  <si>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</si>
  <si>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</si>
  <si>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</si>
  <si>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</si>
  <si>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</si>
  <si>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</si>
  <si>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</si>
  <si>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</si>
  <si>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</si>
  <si>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</si>
  <si>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</si>
  <si>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</si>
  <si>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</si>
  <si>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</si>
  <si>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</si>
  <si>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</si>
  <si>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</si>
  <si>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</si>
  <si>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</si>
  <si>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</si>
  <si>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</si>
  <si>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</si>
  <si>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</si>
  <si>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</si>
  <si>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</si>
  <si>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</si>
  <si>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</si>
  <si>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</si>
  <si>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</si>
  <si>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</si>
  <si>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</si>
  <si>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</si>
  <si>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</si>
  <si>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</si>
  <si>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</si>
  <si>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</si>
  <si>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</si>
  <si>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</si>
  <si>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</si>
  <si>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</si>
  <si>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</si>
  <si>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</si>
  <si>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</si>
  <si>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</si>
  <si>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</si>
  <si>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</si>
  <si>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</si>
  <si>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</si>
  <si>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</si>
  <si>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</si>
  <si>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</si>
  <si>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</si>
  <si>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</si>
  <si>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</si>
  <si>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</si>
  <si>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</si>
  <si>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</si>
  <si>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</si>
  <si>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</si>
  <si>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</si>
  <si>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</si>
  <si>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</si>
  <si>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</si>
  <si>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</si>
  <si>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</si>
  <si>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</si>
  <si>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</si>
  <si>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</si>
  <si>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</si>
  <si>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</si>
  <si>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</si>
  <si>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</si>
  <si>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</si>
  <si>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</si>
  <si>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</si>
  <si>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</si>
  <si>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</si>
  <si>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</si>
  <si>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</si>
  <si>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</si>
  <si>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</si>
  <si>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</si>
  <si>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</si>
  <si>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</si>
  <si>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</si>
  <si>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</si>
  <si>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</si>
  <si>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</si>
  <si>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</si>
  <si>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</si>
  <si>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</si>
  <si>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</si>
  <si>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</si>
  <si>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</si>
  <si>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</si>
  <si>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</si>
  <si>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</si>
  <si>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</si>
  <si>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</si>
  <si>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</si>
  <si>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</si>
  <si>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</si>
  <si>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</si>
  <si>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</si>
  <si>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</si>
  <si>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</si>
  <si>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</si>
  <si>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</si>
  <si>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</si>
  <si>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</si>
  <si>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</si>
  <si>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</si>
  <si>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</si>
  <si>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</si>
  <si>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</si>
  <si>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</si>
  <si>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</si>
  <si>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</si>
  <si>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</si>
  <si>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</si>
  <si>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</si>
  <si>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</si>
  <si>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</si>
  <si>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</si>
  <si>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</si>
  <si>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</si>
  <si>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</si>
  <si>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</si>
  <si>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</si>
  <si>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</si>
  <si>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</si>
  <si>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</si>
  <si>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</si>
  <si>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</si>
  <si>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</si>
  <si>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</si>
  <si>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</si>
  <si>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</si>
  <si>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</si>
  <si>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</si>
  <si>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</si>
  <si>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</si>
  <si>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</si>
  <si>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</si>
  <si>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</si>
  <si>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</si>
  <si>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</si>
  <si>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</si>
  <si>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</si>
  <si>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</si>
  <si>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</si>
  <si>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</si>
  <si>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</si>
  <si>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</si>
  <si>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</si>
  <si>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</si>
  <si>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</si>
  <si>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</si>
  <si>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</si>
  <si>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</si>
  <si>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</si>
  <si>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</si>
  <si>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</si>
  <si>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</si>
  <si>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</si>
  <si>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</si>
  <si>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</si>
  <si>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</si>
  <si>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</si>
  <si>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</si>
  <si>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</si>
  <si>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</si>
  <si>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</si>
  <si>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</si>
  <si>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</si>
  <si>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</si>
  <si>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</si>
  <si>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</si>
  <si>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</si>
  <si>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</si>
  <si>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</si>
  <si>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</si>
  <si>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</si>
  <si>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</si>
  <si>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</si>
  <si>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</si>
  <si>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</si>
  <si>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</si>
  <si>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</si>
  <si>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</si>
  <si>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</si>
  <si>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</si>
  <si>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</si>
  <si>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</si>
  <si>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</si>
  <si>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</si>
  <si>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</si>
  <si>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</si>
  <si>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</si>
  <si>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</si>
  <si>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</si>
  <si>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</si>
  <si>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</si>
  <si>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</si>
  <si>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</si>
  <si>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</si>
  <si>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</si>
  <si>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</si>
  <si>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</si>
  <si>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</si>
  <si>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</si>
  <si>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</si>
  <si>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</si>
  <si>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</si>
  <si>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</si>
  <si>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</si>
  <si>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</si>
  <si>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</si>
  <si>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</si>
  <si>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</si>
  <si>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</si>
  <si>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</si>
  <si>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</si>
  <si>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</si>
  <si>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</si>
  <si>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</si>
  <si>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</si>
  <si>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</si>
  <si>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</si>
  <si>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</si>
  <si>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</si>
  <si>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</si>
  <si>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</si>
  <si>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</si>
  <si>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</si>
  <si>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</si>
  <si>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</si>
  <si>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</si>
  <si>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</si>
  <si>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</si>
  <si>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</si>
  <si>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</si>
  <si>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</si>
  <si>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</si>
  <si>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</si>
  <si>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</si>
  <si>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</si>
  <si>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</si>
  <si>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</si>
  <si>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</si>
  <si>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</si>
  <si>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</si>
  <si>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</si>
  <si>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</si>
  <si>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</si>
  <si>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</si>
  <si>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</si>
  <si>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</si>
  <si>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</si>
  <si>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</si>
  <si>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</si>
  <si>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</si>
  <si>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</si>
  <si>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</si>
  <si>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</si>
  <si>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</si>
  <si>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</si>
  <si>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</si>
  <si>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</si>
  <si>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</si>
  <si>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</si>
  <si>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</si>
  <si>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</si>
  <si>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</si>
  <si>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</si>
  <si>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</si>
  <si>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</si>
  <si>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</si>
  <si>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</si>
  <si>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</si>
  <si>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</si>
  <si>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</si>
  <si>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</si>
  <si>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</si>
  <si>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</si>
  <si>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</si>
  <si>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</si>
  <si>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</si>
  <si>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</si>
  <si>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</si>
  <si>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</si>
  <si>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</si>
  <si>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</si>
  <si>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</si>
  <si>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</si>
  <si>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</si>
  <si>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</si>
  <si>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</si>
  <si>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</si>
  <si>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</si>
  <si>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</si>
  <si>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</si>
  <si>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</si>
  <si>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</si>
  <si>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</si>
  <si>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</si>
  <si>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</si>
  <si>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</si>
  <si>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</si>
  <si>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</si>
  <si>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</si>
  <si>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</si>
  <si>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</si>
  <si>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</si>
  <si>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</si>
  <si>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</si>
  <si>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</si>
  <si>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</si>
  <si>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</si>
  <si>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</si>
  <si>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</si>
  <si>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</si>
  <si>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</si>
  <si>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</si>
  <si>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</si>
  <si>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</si>
  <si>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</si>
  <si>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</si>
  <si>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</si>
  <si>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</si>
  <si>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</si>
  <si>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</si>
  <si>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</si>
  <si>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</si>
  <si>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</si>
  <si>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</si>
  <si>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</si>
  <si>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</si>
  <si>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</si>
  <si>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</si>
  <si>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</si>
  <si>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</si>
  <si>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</si>
  <si>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</si>
  <si>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</si>
  <si>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</si>
  <si>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</si>
  <si>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</si>
  <si>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</si>
  <si>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</si>
  <si>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</si>
  <si>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</si>
  <si>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</si>
  <si>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</si>
  <si>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</si>
  <si>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</si>
  <si>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</si>
  <si>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</si>
  <si>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</si>
  <si>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</si>
  <si>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</si>
  <si>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</si>
  <si>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</si>
  <si>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</si>
  <si>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</si>
  <si>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</si>
  <si>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</si>
  <si>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</si>
  <si>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</si>
  <si>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</si>
  <si>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</si>
  <si>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</si>
  <si>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</si>
  <si>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</si>
  <si>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</si>
  <si>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</si>
  <si>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</si>
  <si>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</si>
  <si>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</si>
  <si>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</si>
  <si>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</si>
  <si>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</si>
  <si>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</si>
  <si>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</si>
  <si>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</si>
  <si>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</si>
  <si>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</si>
  <si>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</si>
  <si>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</si>
  <si>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</si>
  <si>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</si>
  <si>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</si>
  <si>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</si>
  <si>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</si>
  <si>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</si>
  <si>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</si>
  <si>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</si>
  <si>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</si>
  <si>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</si>
  <si>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</si>
  <si>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</si>
  <si>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</si>
  <si>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</si>
  <si>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</si>
  <si>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</si>
  <si>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</si>
  <si>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</si>
  <si>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</si>
  <si>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</si>
  <si>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</si>
  <si>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</si>
  <si>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</si>
  <si>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</si>
  <si>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</si>
  <si>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</si>
  <si>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</si>
  <si>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</si>
  <si>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</si>
  <si>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</si>
  <si>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</si>
  <si>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</si>
  <si>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</si>
  <si>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</si>
  <si>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</si>
  <si>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</si>
  <si>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</si>
  <si>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</si>
  <si>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</si>
  <si>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</si>
  <si>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</si>
  <si>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</si>
  <si>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</si>
  <si>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</si>
  <si>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</si>
  <si>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</si>
  <si>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</si>
  <si>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</si>
  <si>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</si>
  <si>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</si>
  <si>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</si>
  <si>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</si>
  <si>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</si>
  <si>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</si>
  <si>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</si>
  <si>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</si>
  <si>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</si>
  <si>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</si>
  <si>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</si>
  <si>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</si>
  <si>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</si>
  <si>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</si>
  <si>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</si>
  <si>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</si>
  <si>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</si>
  <si>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</si>
  <si>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</si>
  <si>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</si>
  <si>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</si>
  <si>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</si>
  <si>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</si>
  <si>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</si>
  <si>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</si>
  <si>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</si>
  <si>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</si>
  <si>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</si>
  <si>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</si>
  <si>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</si>
  <si>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</si>
  <si>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</si>
  <si>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</si>
  <si>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</si>
  <si>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</si>
  <si>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</si>
  <si>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</si>
  <si>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</si>
  <si>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</si>
  <si>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</si>
  <si>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</si>
  <si>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</si>
  <si>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</si>
  <si>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</si>
  <si>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</si>
  <si>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</si>
  <si>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</si>
  <si>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</si>
  <si>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</si>
  <si>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</si>
  <si>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</si>
  <si>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</si>
  <si>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</si>
  <si>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</si>
  <si>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</si>
  <si>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</si>
  <si>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</si>
  <si>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</si>
  <si>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</si>
  <si>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</si>
  <si>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</si>
  <si>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</si>
  <si>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</si>
  <si>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</si>
  <si>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</si>
  <si>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</si>
  <si>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</si>
  <si>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</si>
  <si>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</si>
  <si>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</si>
  <si>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</si>
  <si>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</si>
  <si>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</si>
  <si>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</si>
  <si>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</si>
  <si>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</si>
  <si>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</si>
  <si>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</si>
  <si>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</si>
  <si>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</si>
  <si>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</si>
  <si>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</si>
  <si>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</si>
  <si>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</si>
  <si>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</si>
  <si>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</si>
  <si>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</si>
  <si>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</si>
  <si>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</si>
  <si>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</si>
  <si>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</si>
  <si>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</si>
  <si>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</si>
  <si>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</si>
  <si>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</si>
  <si>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</si>
  <si>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</si>
  <si>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</si>
  <si>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</si>
  <si>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</si>
  <si>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</si>
  <si>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</si>
  <si>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</si>
  <si>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</si>
  <si>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</si>
  <si>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</si>
  <si>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</si>
  <si>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</si>
  <si>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</si>
  <si>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</si>
  <si>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</si>
  <si>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</si>
  <si>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</si>
  <si>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</si>
  <si>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</si>
  <si>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</si>
  <si>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</si>
  <si>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</si>
  <si>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</si>
  <si>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</si>
  <si>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</si>
  <si>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</si>
  <si>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</si>
  <si>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</si>
  <si>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</si>
  <si>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</si>
  <si>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</si>
  <si>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</si>
  <si>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</si>
  <si>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</si>
  <si>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</si>
  <si>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</si>
  <si>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</si>
  <si>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</si>
  <si>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</si>
  <si>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</si>
  <si>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</si>
  <si>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</si>
  <si>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</si>
  <si>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</si>
  <si>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</si>
  <si>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</si>
  <si>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</si>
  <si>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</si>
  <si>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</si>
  <si>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</si>
  <si>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</si>
  <si>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</si>
  <si>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</si>
  <si>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</si>
  <si>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</si>
  <si>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</si>
  <si>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</si>
  <si>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</si>
  <si>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</si>
  <si>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</si>
  <si>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</si>
  <si>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</si>
  <si>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</si>
  <si>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</si>
  <si>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</si>
  <si>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</si>
  <si>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</si>
  <si>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</si>
  <si>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</si>
  <si>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</si>
  <si>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</si>
  <si>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</si>
  <si>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</si>
  <si>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</si>
  <si>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</si>
  <si>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</si>
  <si>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</si>
  <si>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</si>
  <si>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</si>
  <si>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</si>
  <si>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</si>
  <si>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</si>
  <si>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</si>
  <si>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</si>
  <si>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</si>
  <si>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</si>
  <si>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</si>
  <si>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</si>
  <si>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</si>
  <si>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</si>
  <si>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</si>
  <si>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</si>
  <si>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</si>
  <si>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</si>
  <si>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</si>
  <si>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</si>
  <si>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</si>
  <si>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</si>
  <si>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</si>
  <si>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</si>
  <si>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</si>
  <si>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</si>
  <si>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</si>
  <si>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</si>
  <si>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</si>
  <si>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</si>
  <si>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</si>
  <si>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</si>
  <si>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</si>
  <si>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</si>
  <si>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</si>
  <si>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</si>
  <si>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</si>
  <si>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</si>
  <si>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</si>
  <si>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</si>
  <si>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</si>
  <si>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</si>
  <si>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</si>
  <si>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</si>
  <si>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</si>
  <si>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</si>
  <si>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</si>
  <si>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</si>
  <si>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</si>
  <si>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</si>
  <si>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</si>
  <si>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</si>
  <si>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</si>
  <si>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</si>
  <si>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</si>
  <si>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</si>
  <si>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</si>
  <si>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</si>
  <si>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</si>
  <si>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</si>
  <si>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</si>
  <si>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</si>
  <si>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</si>
  <si>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</si>
  <si>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</si>
  <si>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</si>
  <si>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</si>
  <si>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</si>
  <si>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</si>
  <si>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</si>
  <si>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</si>
  <si>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</si>
  <si>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</si>
  <si>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</si>
  <si>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</si>
  <si>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</si>
  <si>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</si>
  <si>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</si>
  <si>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</si>
  <si>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</si>
  <si>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</si>
  <si>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</si>
  <si>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</si>
  <si>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</si>
  <si>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</si>
  <si>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</si>
  <si>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</si>
  <si>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</si>
  <si>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</si>
  <si>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</si>
  <si>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</si>
  <si>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</si>
  <si>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</si>
  <si>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</si>
  <si>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</si>
  <si>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</si>
  <si>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</si>
  <si>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</si>
  <si>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</si>
  <si>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</si>
  <si>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</si>
  <si>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</si>
  <si>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</si>
  <si>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</si>
  <si>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</si>
  <si>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</si>
  <si>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</si>
  <si>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</si>
  <si>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</si>
  <si>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</si>
  <si>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</si>
  <si>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</si>
  <si>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</si>
  <si>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</si>
  <si>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</si>
  <si>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</si>
  <si>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</si>
  <si>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</si>
  <si>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</si>
  <si>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</si>
  <si>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</si>
  <si>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</si>
  <si>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</si>
  <si>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</si>
  <si>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</si>
  <si>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</si>
  <si>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</si>
  <si>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</si>
  <si>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</si>
  <si>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</si>
  <si>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</si>
  <si>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</si>
  <si>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</si>
  <si>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</si>
  <si>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</si>
  <si>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</si>
  <si>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</si>
  <si>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</si>
  <si>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</si>
  <si>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</si>
  <si>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</si>
  <si>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</si>
  <si>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</si>
  <si>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</si>
  <si>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</si>
  <si>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</si>
  <si>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</si>
  <si>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</si>
  <si>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</si>
  <si>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</si>
  <si>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</si>
  <si>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</si>
  <si>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</si>
  <si>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</si>
  <si>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</si>
  <si>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</si>
  <si>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</si>
  <si>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</si>
  <si>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</si>
  <si>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</si>
  <si>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</si>
  <si>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</si>
  <si>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</si>
  <si>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</si>
  <si>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</si>
  <si>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</si>
  <si>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</si>
  <si>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</si>
  <si>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</si>
  <si>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</si>
  <si>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</si>
  <si>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</si>
  <si>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</si>
  <si>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</si>
  <si>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</si>
  <si>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</si>
  <si>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</si>
  <si>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</si>
  <si>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</si>
  <si>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</si>
  <si>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</si>
  <si>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</si>
  <si>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</si>
  <si>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</si>
  <si>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</si>
  <si>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</si>
  <si>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</si>
  <si>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</si>
  <si>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</si>
  <si>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</si>
  <si>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</si>
  <si>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</si>
  <si>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</si>
  <si>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</si>
  <si>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</si>
  <si>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</si>
  <si>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</si>
  <si>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</si>
  <si>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</si>
  <si>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</si>
  <si>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</si>
  <si>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</si>
  <si>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</si>
  <si>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</si>
  <si>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</si>
  <si>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</si>
  <si>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</si>
  <si>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</si>
  <si>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</si>
  <si>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</si>
  <si>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</si>
  <si>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</si>
  <si>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</si>
  <si>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</si>
  <si>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</si>
  <si>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</si>
  <si>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</si>
  <si>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</si>
  <si>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</si>
  <si>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</si>
  <si>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</si>
  <si>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</si>
  <si>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</si>
  <si>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</si>
  <si>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</si>
  <si>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</si>
  <si>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</si>
  <si>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</si>
  <si>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</si>
  <si>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</si>
  <si>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</si>
  <si>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</si>
  <si>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</si>
  <si>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</si>
  <si>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</si>
  <si>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</si>
  <si>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</si>
  <si>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</si>
  <si>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</si>
  <si>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</si>
  <si>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</si>
  <si>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</si>
  <si>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</si>
  <si>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</si>
  <si>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</si>
  <si>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</si>
  <si>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</si>
  <si>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</si>
  <si>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</si>
  <si>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</si>
  <si>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</si>
  <si>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</si>
  <si>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</si>
  <si>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</si>
  <si>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</si>
  <si>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</si>
  <si>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</si>
  <si>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</si>
  <si>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</si>
  <si>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</si>
  <si>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</si>
  <si>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</si>
  <si>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</si>
  <si>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</si>
  <si>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</si>
  <si>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</si>
  <si>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</si>
  <si>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</si>
  <si>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</si>
  <si>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</si>
  <si>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</si>
  <si>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</si>
  <si>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</si>
  <si>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</si>
  <si>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</si>
  <si>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</si>
  <si>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</si>
  <si>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</si>
  <si>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</si>
  <si>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</si>
  <si>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</si>
  <si>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</si>
  <si>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</si>
  <si>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</si>
  <si>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</si>
  <si>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</si>
  <si>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</si>
  <si>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</si>
  <si>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</si>
  <si>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</si>
  <si>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</si>
  <si>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</si>
  <si>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</si>
  <si>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</si>
  <si>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</si>
  <si>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</si>
  <si>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</si>
  <si>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</si>
  <si>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</si>
  <si>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</si>
  <si>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</si>
  <si>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</si>
  <si>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</si>
  <si>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</si>
  <si>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</si>
  <si>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</si>
  <si>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</si>
  <si>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</si>
  <si>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</si>
  <si>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</si>
  <si>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</si>
  <si>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</si>
  <si>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</si>
  <si>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</si>
  <si>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</si>
  <si>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</si>
  <si>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</si>
  <si>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</si>
  <si>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</si>
  <si>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</si>
  <si>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</si>
  <si>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</si>
  <si>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</si>
  <si>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</si>
  <si>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</si>
  <si>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</si>
  <si>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</si>
  <si>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</si>
  <si>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</si>
  <si>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</si>
  <si>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</si>
  <si>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</si>
  <si>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</si>
  <si>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</si>
  <si>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</si>
  <si>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</si>
  <si>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</si>
  <si>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</si>
  <si>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</si>
  <si>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</si>
  <si>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</si>
  <si>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</si>
  <si>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</si>
  <si>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</si>
  <si>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</si>
  <si>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</si>
  <si>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</si>
  <si>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</si>
  <si>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</si>
  <si>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</si>
  <si>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</si>
  <si>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</si>
  <si>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</si>
  <si>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</si>
  <si>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</si>
  <si>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</si>
  <si>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</si>
  <si>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</si>
  <si>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</si>
  <si>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</si>
  <si>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</si>
  <si>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</si>
  <si>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</si>
  <si>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</si>
  <si>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</si>
  <si>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</si>
  <si>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</si>
  <si>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</si>
  <si>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</si>
  <si>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</si>
  <si>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</si>
  <si>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</si>
  <si>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</si>
  <si>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</si>
  <si>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</si>
  <si>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</si>
  <si>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</si>
  <si>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</si>
  <si>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</si>
  <si>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</si>
  <si>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</si>
  <si>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</si>
  <si>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</si>
  <si>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</si>
  <si>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</si>
  <si>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</si>
  <si>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</si>
  <si>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</si>
  <si>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</si>
  <si>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</si>
  <si>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</si>
  <si>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</si>
  <si>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</si>
  <si>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</si>
  <si>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</si>
  <si>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</si>
  <si>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</si>
  <si>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</si>
  <si>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</si>
  <si>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</si>
  <si>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</si>
  <si>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</si>
  <si>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</si>
  <si>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</si>
  <si>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</si>
  <si>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</si>
  <si>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</si>
  <si>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</si>
  <si>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</si>
  <si>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</si>
  <si>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</si>
  <si>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</si>
  <si>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</si>
  <si>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</si>
  <si>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</si>
  <si>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</si>
  <si>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</si>
  <si>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</si>
  <si>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</si>
  <si>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</si>
  <si>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</si>
  <si>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</si>
  <si>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</si>
  <si>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</si>
  <si>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</si>
  <si>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</si>
  <si>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</si>
  <si>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</si>
  <si>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</si>
  <si>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</si>
  <si>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</si>
  <si>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</si>
  <si>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</si>
  <si>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</si>
  <si>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</si>
  <si>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</si>
  <si>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</si>
  <si>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</si>
  <si>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</si>
  <si>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</si>
  <si>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</si>
  <si>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</si>
  <si>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</si>
  <si>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</si>
  <si>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</si>
  <si>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</si>
  <si>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</si>
  <si>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</si>
  <si>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</si>
  <si>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</si>
  <si>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</si>
  <si>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</si>
  <si>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</si>
  <si>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</si>
  <si>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</si>
  <si>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</si>
  <si>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</si>
  <si>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</si>
  <si>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</si>
  <si>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</si>
  <si>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</si>
  <si>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</si>
  <si>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</si>
  <si>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</si>
  <si>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</si>
  <si>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</si>
  <si>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</si>
  <si>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</si>
  <si>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</si>
  <si>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</si>
  <si>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</si>
  <si>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</si>
  <si>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</si>
  <si>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</si>
  <si>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</si>
  <si>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</si>
  <si>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</si>
  <si>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</si>
  <si>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</si>
  <si>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</si>
  <si>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</si>
  <si>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</si>
  <si>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</si>
  <si>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</si>
  <si>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</si>
  <si>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</si>
  <si>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</si>
  <si>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</si>
  <si>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</si>
  <si>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</si>
  <si>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</si>
  <si>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</si>
  <si>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</si>
  <si>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</si>
  <si>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</si>
  <si>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</si>
  <si>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</si>
  <si>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</si>
  <si>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</si>
  <si>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</si>
  <si>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</si>
  <si>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</si>
  <si>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</si>
  <si>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</si>
  <si>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</si>
  <si>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</si>
  <si>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</si>
  <si>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</si>
  <si>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</si>
  <si>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</si>
  <si>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</si>
  <si>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</si>
  <si>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</si>
  <si>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</si>
  <si>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</si>
  <si>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</si>
  <si>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</si>
  <si>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</si>
  <si>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</si>
  <si>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</si>
  <si>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</si>
  <si>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</si>
  <si>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</si>
  <si>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</si>
  <si>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</si>
  <si>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</si>
  <si>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</si>
  <si>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</si>
  <si>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</si>
  <si>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</si>
  <si>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</si>
  <si>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</si>
  <si>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</si>
  <si>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</si>
  <si>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</si>
  <si>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</si>
  <si>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</si>
  <si>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</si>
  <si>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</si>
  <si>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</si>
  <si>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</si>
  <si>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</si>
  <si>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</si>
  <si>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</si>
  <si>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</si>
  <si>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</si>
  <si>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</si>
  <si>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</si>
  <si>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</si>
  <si>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</si>
  <si>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</si>
  <si>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</si>
  <si>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</si>
  <si>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</si>
  <si>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</si>
  <si>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</si>
  <si>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</si>
  <si>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</si>
  <si>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</si>
  <si>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</si>
  <si>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</si>
  <si>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</si>
  <si>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</si>
  <si>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</si>
  <si>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</si>
  <si>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</si>
  <si>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</si>
  <si>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</si>
  <si>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</si>
  <si>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</si>
  <si>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</si>
  <si>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</si>
  <si>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</si>
  <si>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</si>
  <si>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</si>
  <si>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</si>
  <si>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</si>
  <si>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</si>
  <si>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</si>
  <si>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</si>
  <si>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</si>
  <si>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</si>
  <si>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</si>
  <si>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</si>
  <si>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</si>
  <si>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</si>
  <si>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</si>
  <si>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</si>
  <si>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</si>
  <si>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</si>
  <si>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</si>
  <si>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</si>
  <si>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</si>
  <si>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</si>
  <si>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</si>
  <si>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</si>
  <si>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</si>
  <si>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</si>
  <si>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</si>
  <si>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</si>
  <si>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</si>
  <si>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</si>
  <si>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</si>
  <si>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</si>
  <si>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</si>
  <si>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</si>
  <si>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</si>
  <si>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</si>
  <si>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</si>
  <si>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</si>
  <si>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</si>
  <si>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</si>
  <si>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</si>
  <si>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</si>
  <si>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</si>
  <si>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</si>
  <si>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</si>
  <si>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</si>
  <si>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</si>
  <si>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</si>
  <si>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</si>
  <si>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</si>
  <si>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</si>
  <si>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</si>
  <si>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</si>
  <si>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</si>
  <si>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</si>
  <si>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</si>
  <si>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</si>
  <si>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</si>
  <si>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</si>
  <si>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</si>
  <si>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</si>
  <si>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</si>
  <si>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</si>
  <si>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</si>
  <si>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</si>
  <si>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</si>
  <si>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</si>
  <si>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</si>
  <si>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</si>
  <si>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</si>
  <si>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</si>
  <si>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</si>
  <si>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</si>
  <si>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</si>
  <si>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</si>
  <si>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</si>
  <si>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</si>
  <si>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</si>
  <si>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</si>
  <si>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</si>
  <si>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</si>
  <si>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</si>
  <si>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</si>
  <si>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</si>
  <si>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</si>
  <si>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</si>
  <si>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</si>
  <si>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</si>
  <si>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</si>
  <si>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</si>
  <si>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</si>
  <si>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</si>
  <si>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</si>
  <si>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</si>
  <si>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</si>
  <si>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</si>
  <si>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</si>
  <si>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</si>
  <si>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</si>
  <si>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</si>
  <si>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</si>
  <si>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</si>
  <si>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</si>
  <si>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</si>
  <si>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</si>
  <si>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</si>
  <si>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</si>
  <si>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</si>
  <si>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</si>
  <si>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</si>
  <si>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</si>
  <si>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</si>
  <si>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</si>
  <si>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</si>
  <si>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</si>
  <si>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</si>
  <si>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</si>
  <si>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</si>
  <si>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</si>
  <si>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</si>
  <si>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</si>
  <si>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</si>
  <si>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</si>
  <si>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</si>
  <si>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</si>
  <si>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</si>
  <si>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</si>
  <si>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</si>
  <si>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</si>
  <si>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</si>
  <si>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</si>
  <si>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</si>
  <si>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</si>
  <si>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</si>
  <si>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</si>
  <si>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</si>
  <si>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</si>
  <si>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</si>
  <si>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</si>
  <si>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</si>
  <si>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</si>
  <si>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</si>
  <si>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</si>
  <si>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</si>
  <si>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</si>
  <si>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</si>
  <si>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</si>
  <si>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</si>
  <si>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</si>
  <si>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</si>
  <si>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</si>
  <si>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</si>
  <si>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</si>
  <si>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</si>
  <si>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</si>
  <si>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</si>
  <si>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</si>
  <si>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</si>
  <si>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</si>
  <si>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</si>
  <si>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</si>
  <si>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</si>
  <si>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</si>
  <si>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</si>
  <si>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</si>
  <si>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</si>
  <si>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</si>
  <si>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</si>
  <si>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</si>
  <si>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</si>
  <si>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</si>
  <si>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</si>
  <si>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</si>
  <si>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</si>
  <si>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</si>
  <si>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</si>
  <si>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</si>
  <si>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</si>
  <si>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</si>
  <si>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</si>
  <si>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</si>
  <si>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</si>
  <si>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</si>
  <si>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</si>
  <si>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</si>
  <si>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</si>
  <si>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</si>
  <si>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</si>
  <si>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</si>
  <si>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</si>
  <si>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</si>
  <si>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</si>
  <si>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</si>
  <si>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</si>
  <si>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</si>
  <si>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</si>
  <si>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</si>
  <si>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</si>
  <si>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</si>
  <si>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</si>
  <si>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</si>
  <si>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</si>
  <si>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</si>
  <si>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</si>
  <si>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</si>
  <si>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</si>
  <si>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</si>
  <si>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</si>
  <si>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</si>
  <si>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</si>
  <si>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</si>
  <si>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</si>
  <si>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</si>
  <si>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</si>
  <si>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</si>
  <si>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</si>
  <si>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</si>
  <si>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</si>
  <si>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</si>
  <si>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</si>
  <si>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</si>
  <si>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</si>
  <si>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</si>
  <si>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</si>
  <si>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</si>
  <si>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</si>
  <si>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</si>
  <si>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</si>
  <si>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</si>
  <si>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</si>
  <si>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</si>
  <si>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</si>
  <si>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</si>
  <si>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</si>
  <si>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</si>
  <si>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</si>
  <si>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</si>
  <si>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</si>
  <si>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</si>
  <si>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</si>
  <si>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</si>
  <si>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</si>
  <si>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</si>
  <si>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</si>
  <si>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</si>
  <si>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</si>
  <si>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</si>
  <si>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</si>
  <si>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</si>
  <si>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</si>
  <si>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</si>
  <si>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</si>
  <si>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</si>
  <si>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</si>
  <si>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</si>
  <si>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</si>
  <si>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</si>
  <si>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</si>
  <si>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</si>
  <si>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</si>
  <si>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</si>
  <si>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</si>
  <si>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</si>
  <si>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</si>
  <si>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</si>
  <si>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</si>
  <si>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</si>
  <si>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</si>
  <si>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</si>
  <si>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</si>
  <si>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</si>
  <si>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</si>
  <si>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</si>
  <si>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</si>
  <si>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</si>
  <si>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</si>
  <si>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</si>
  <si>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</si>
  <si>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</si>
  <si>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</si>
  <si>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</si>
  <si>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</si>
  <si>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</si>
  <si>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</si>
  <si>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</si>
  <si>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</si>
  <si>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</si>
  <si>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</si>
  <si>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</si>
  <si>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</si>
  <si>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</si>
  <si>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</si>
  <si>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</si>
  <si>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</si>
  <si>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</si>
  <si>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</si>
  <si>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</si>
  <si>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</si>
  <si>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</si>
  <si>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</si>
  <si>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</si>
  <si>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</si>
  <si>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</si>
  <si>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</si>
  <si>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</si>
  <si>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</si>
  <si>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</si>
  <si>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</si>
  <si>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</si>
  <si>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</si>
  <si>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</si>
  <si>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</si>
  <si>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</si>
  <si>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</si>
  <si>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</si>
  <si>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</si>
  <si>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</si>
  <si>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</si>
  <si>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</si>
  <si>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</si>
  <si>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</si>
  <si>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</si>
  <si>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</si>
  <si>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</si>
  <si>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</si>
  <si>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</si>
  <si>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</si>
  <si>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</si>
  <si>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</si>
  <si>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</si>
  <si>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</si>
  <si>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</si>
  <si>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</si>
  <si>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</si>
  <si>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</si>
  <si>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</si>
  <si>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</si>
  <si>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</si>
  <si>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</si>
  <si>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</si>
  <si>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</si>
  <si>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</si>
  <si>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</si>
  <si>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</si>
  <si>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</si>
  <si>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</si>
  <si>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</si>
  <si>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</si>
  <si>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</si>
  <si>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</si>
  <si>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</si>
  <si>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</si>
  <si>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</si>
  <si>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</si>
  <si>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</si>
  <si>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</si>
  <si>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</si>
  <si>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</si>
  <si>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</si>
  <si>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</si>
  <si>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</si>
  <si>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</si>
  <si>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</si>
  <si>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</si>
  <si>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</si>
  <si>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</si>
  <si>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</si>
  <si>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</si>
  <si>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</si>
  <si>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</si>
  <si>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</si>
  <si>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</si>
  <si>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</si>
  <si>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</si>
  <si>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</si>
  <si>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</si>
  <si>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</si>
  <si>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</si>
  <si>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</si>
  <si>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</si>
  <si>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</si>
  <si>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</si>
  <si>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</si>
  <si>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</si>
  <si>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</si>
  <si>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</si>
  <si>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</si>
  <si>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</si>
  <si>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</si>
  <si>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</si>
  <si>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</si>
  <si>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</si>
  <si>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</si>
  <si>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</si>
  <si>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</si>
  <si>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</si>
  <si>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</si>
  <si>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</si>
  <si>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</si>
  <si>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</si>
  <si>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</si>
  <si>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</si>
  <si>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</si>
  <si>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</si>
  <si>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</si>
  <si>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</si>
  <si>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</si>
  <si>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</si>
  <si>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</si>
  <si>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</si>
  <si>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</si>
  <si>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</si>
  <si>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</si>
  <si>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</si>
  <si>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</si>
  <si>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</si>
  <si>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</si>
  <si>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</si>
  <si>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</si>
  <si>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</si>
  <si>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</si>
  <si>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</si>
  <si>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</si>
  <si>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</si>
  <si>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</si>
  <si>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</si>
  <si>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</si>
  <si>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</si>
  <si>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</si>
  <si>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</si>
  <si>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</si>
  <si>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</si>
  <si>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</si>
  <si>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</si>
  <si>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</si>
  <si>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</si>
  <si>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</si>
  <si>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</si>
  <si>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</si>
  <si>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</si>
  <si>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</si>
  <si>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</si>
  <si>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</si>
  <si>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</si>
  <si>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</si>
  <si>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</si>
  <si>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</si>
  <si>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</si>
  <si>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</si>
  <si>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</si>
  <si>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</si>
  <si>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</si>
  <si>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</si>
  <si>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</si>
  <si>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</si>
  <si>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</si>
  <si>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</si>
  <si>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</si>
  <si>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</si>
  <si>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</si>
  <si>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</si>
  <si>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</si>
  <si>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</si>
  <si>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</si>
  <si>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</si>
  <si>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</si>
  <si>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</si>
  <si>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</si>
  <si>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</si>
  <si>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</si>
  <si>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</si>
  <si>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</si>
  <si>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</si>
  <si>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</si>
  <si>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</si>
  <si>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</si>
  <si>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</si>
  <si>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</si>
  <si>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</si>
  <si>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</si>
  <si>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</si>
  <si>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</si>
  <si>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</si>
  <si>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</si>
  <si>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</si>
  <si>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</si>
  <si>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</si>
  <si>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</si>
  <si>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</si>
  <si>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</si>
  <si>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</si>
  <si>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</si>
  <si>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</si>
  <si>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</si>
  <si>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</si>
  <si>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</si>
  <si>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</si>
  <si>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</si>
  <si>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</si>
  <si>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</si>
  <si>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</si>
  <si>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</si>
  <si>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</si>
  <si>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</si>
  <si>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</si>
  <si>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</si>
  <si>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</si>
  <si>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</si>
  <si>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</si>
  <si>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</si>
  <si>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</si>
  <si>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</si>
  <si>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</si>
  <si>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</si>
  <si>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</si>
  <si>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</si>
  <si>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</si>
  <si>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</si>
  <si>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</si>
  <si>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</si>
  <si>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</si>
  <si>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</si>
  <si>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</si>
  <si>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</si>
  <si>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</si>
  <si>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</si>
  <si>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</si>
  <si>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</si>
  <si>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</si>
  <si>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</si>
  <si>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</si>
  <si>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</si>
  <si>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</si>
  <si>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</si>
  <si>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</si>
  <si>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</si>
  <si>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</si>
  <si>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</si>
  <si>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</si>
  <si>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</si>
  <si>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</si>
  <si>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</si>
  <si>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</si>
  <si>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</si>
  <si>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</si>
  <si>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</si>
  <si>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</si>
  <si>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</si>
  <si>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</si>
  <si>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</si>
  <si>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</si>
  <si>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</si>
  <si>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</si>
  <si>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</si>
  <si>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</si>
  <si>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</si>
  <si>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</si>
  <si>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</si>
  <si>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</si>
  <si>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</si>
  <si>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</si>
  <si>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</si>
  <si>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</si>
  <si>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</si>
  <si>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</si>
  <si>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</si>
  <si>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</si>
  <si>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</si>
  <si>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</si>
  <si>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</si>
  <si>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</si>
  <si>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</si>
  <si>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</si>
  <si>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</si>
  <si>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</si>
  <si>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</si>
  <si>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</si>
  <si>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</si>
  <si>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</si>
  <si>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</si>
  <si>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</si>
  <si>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</si>
  <si>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</si>
  <si>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</si>
  <si>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</si>
  <si>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</si>
  <si>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</si>
  <si>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</si>
  <si>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</si>
  <si>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</si>
  <si>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</si>
  <si>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</si>
  <si>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</si>
  <si>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</si>
  <si>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</si>
  <si>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</si>
  <si>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</si>
  <si>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</si>
  <si>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</si>
  <si>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</si>
  <si>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</si>
  <si>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</si>
  <si>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</si>
  <si>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</si>
  <si>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</si>
  <si>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</si>
  <si>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</si>
  <si>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</si>
  <si>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</si>
  <si>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</si>
  <si>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</si>
  <si>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</si>
  <si>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</si>
  <si>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</si>
  <si>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</si>
  <si>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</si>
  <si>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</si>
  <si>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</si>
  <si>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</si>
  <si>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</si>
  <si>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</si>
  <si>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</si>
  <si>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</si>
  <si>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</si>
  <si>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</si>
  <si>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</si>
  <si>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</si>
  <si>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</si>
  <si>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</si>
  <si>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</si>
  <si>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</si>
  <si>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</si>
  <si>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</si>
  <si>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</si>
  <si>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</si>
  <si>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</si>
  <si>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</si>
  <si>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</si>
  <si>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</si>
  <si>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</si>
  <si>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</si>
  <si>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</si>
  <si>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</si>
  <si>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</si>
  <si>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</si>
  <si>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</si>
  <si>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</si>
  <si>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</si>
  <si>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</si>
  <si>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</si>
  <si>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</si>
  <si>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</si>
  <si>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</si>
  <si>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</si>
  <si>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</si>
  <si>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</si>
  <si>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</si>
  <si>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</si>
  <si>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</si>
  <si>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</si>
  <si>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</si>
  <si>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</si>
  <si>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</si>
  <si>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</si>
  <si>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</si>
  <si>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</si>
  <si>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</si>
  <si>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</si>
  <si>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</si>
  <si>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</si>
  <si>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</si>
  <si>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</si>
  <si>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</si>
  <si>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</si>
  <si>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</si>
  <si>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</si>
  <si>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</si>
  <si>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</si>
  <si>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</si>
  <si>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</si>
  <si>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</si>
  <si>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</si>
  <si>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</si>
  <si>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</si>
  <si>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</si>
  <si>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</si>
  <si>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</si>
  <si>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</si>
  <si>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</si>
  <si>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</si>
  <si>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</si>
  <si>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</si>
  <si>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</si>
  <si>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</si>
  <si>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</si>
  <si>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</si>
  <si>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</si>
  <si>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</si>
  <si>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</si>
  <si>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</si>
  <si>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</si>
  <si>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</si>
  <si>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</si>
  <si>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</si>
  <si>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</si>
  <si>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</si>
  <si>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</si>
  <si>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</si>
  <si>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</si>
  <si>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</si>
  <si>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</si>
  <si>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</si>
  <si>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</si>
  <si>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</si>
  <si>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</si>
  <si>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</si>
  <si>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</si>
  <si>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</si>
  <si>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</si>
  <si>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</si>
  <si>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</si>
  <si>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</si>
  <si>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</si>
  <si>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</si>
  <si>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</si>
  <si>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</si>
  <si>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</si>
  <si>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</si>
  <si>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</si>
  <si>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</si>
  <si>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</si>
  <si>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</si>
  <si>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</si>
  <si>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</si>
  <si>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</si>
  <si>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</si>
  <si>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</si>
  <si>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</si>
  <si>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</si>
  <si>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</si>
  <si>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</si>
  <si>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</si>
  <si>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</si>
  <si>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</si>
  <si>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</si>
  <si>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</si>
  <si>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</si>
  <si>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</si>
  <si>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</si>
  <si>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</si>
  <si>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</si>
  <si>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</si>
  <si>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</si>
  <si>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</si>
  <si>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</si>
  <si>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</si>
  <si>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</si>
  <si>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</si>
  <si>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</si>
  <si>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</si>
  <si>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</si>
  <si>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</si>
  <si>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</si>
  <si>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</si>
  <si>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</si>
  <si>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</si>
  <si>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</si>
  <si>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</si>
  <si>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</si>
  <si>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</si>
  <si>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</si>
  <si>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</si>
  <si>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</si>
  <si>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</si>
  <si>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</si>
  <si>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</si>
  <si>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</si>
  <si>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</si>
  <si>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</si>
  <si>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</si>
  <si>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</si>
  <si>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</si>
  <si>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</si>
  <si>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</si>
  <si>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</si>
  <si>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</si>
  <si>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</si>
  <si>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</si>
  <si>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</si>
  <si>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</si>
  <si>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</si>
  <si>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</si>
  <si>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</si>
  <si>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</si>
  <si>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</si>
  <si>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</si>
  <si>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</si>
  <si>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</si>
  <si>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</si>
  <si>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</si>
  <si>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</si>
  <si>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</si>
  <si>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</si>
  <si>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</si>
  <si>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</si>
  <si>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</si>
  <si>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</si>
  <si>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</si>
  <si>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</si>
  <si>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</si>
  <si>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</si>
  <si>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</si>
  <si>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</si>
  <si>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</si>
  <si>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</si>
  <si>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</si>
  <si>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</si>
  <si>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</si>
  <si>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</si>
  <si>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</si>
  <si>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</si>
  <si>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</si>
  <si>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</si>
  <si>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</si>
  <si>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</si>
  <si>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</si>
  <si>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</si>
  <si>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</si>
  <si>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</si>
  <si>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</si>
  <si>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</si>
  <si>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</si>
  <si>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</si>
  <si>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</si>
  <si>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</si>
  <si>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</si>
  <si>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</si>
  <si>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</si>
  <si>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</si>
  <si>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</si>
  <si>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</si>
  <si>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</si>
  <si>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</si>
  <si>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</si>
  <si>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</si>
  <si>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</si>
  <si>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</si>
  <si>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</si>
  <si>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</si>
  <si>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</si>
  <si>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</si>
  <si>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</si>
  <si>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</si>
  <si>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</si>
  <si>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</si>
  <si>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</si>
  <si>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</si>
  <si>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</si>
  <si>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</si>
  <si>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</si>
  <si>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</si>
  <si>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</si>
  <si>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</si>
  <si>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</si>
  <si>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</si>
  <si>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</si>
  <si>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</si>
  <si>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</si>
  <si>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</si>
  <si>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</si>
  <si>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</si>
  <si>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</si>
  <si>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</si>
  <si>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</si>
  <si>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</si>
  <si>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</si>
  <si>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</si>
  <si>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</si>
  <si>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</si>
  <si>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</si>
  <si>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</si>
  <si>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</si>
  <si>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</si>
  <si>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</si>
  <si>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</si>
  <si>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</si>
  <si>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</si>
  <si>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</si>
  <si>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</si>
  <si>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</si>
  <si>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</si>
  <si>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</si>
  <si>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</si>
  <si>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</si>
  <si>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</si>
  <si>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</si>
  <si>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</si>
  <si>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</si>
  <si>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</si>
  <si>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</si>
  <si>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</si>
  <si>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</si>
  <si>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</si>
  <si>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</si>
  <si>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</si>
  <si>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</si>
  <si>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</si>
  <si>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</si>
  <si>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</si>
  <si>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</si>
  <si>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</si>
  <si>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</si>
  <si>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</si>
  <si>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</si>
  <si>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</si>
  <si>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</si>
  <si>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</si>
  <si>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</si>
  <si>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</si>
  <si>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</si>
  <si>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</si>
  <si>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</si>
  <si>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</si>
  <si>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</si>
  <si>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</si>
  <si>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</si>
  <si>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</si>
  <si>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</si>
  <si>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</si>
  <si>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</si>
  <si>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</si>
  <si>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</si>
  <si>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</si>
  <si>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</si>
  <si>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</si>
  <si>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</si>
  <si>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</si>
  <si>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</si>
  <si>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</si>
  <si>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</si>
  <si>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</si>
  <si>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</si>
  <si>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</si>
  <si>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</si>
  <si>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</si>
  <si>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</si>
  <si>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</si>
  <si>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</si>
  <si>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</si>
  <si>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</si>
  <si>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</si>
  <si>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</si>
  <si>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</si>
  <si>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</si>
  <si>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</si>
  <si>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</si>
  <si>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</si>
  <si>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</si>
  <si>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</si>
  <si>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</si>
  <si>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</si>
  <si>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</si>
  <si>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</si>
  <si>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</si>
  <si>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</si>
  <si>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</si>
  <si>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</si>
  <si>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</si>
  <si>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</si>
  <si>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</si>
  <si>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</si>
  <si>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</si>
  <si>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</si>
  <si>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</si>
  <si>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</si>
  <si>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</si>
  <si>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</si>
  <si>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</si>
  <si>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</si>
  <si>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</si>
  <si>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</si>
  <si>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</si>
  <si>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</si>
  <si>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</si>
  <si>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</si>
  <si>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</si>
  <si>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</si>
  <si>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</si>
  <si>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</si>
  <si>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</si>
  <si>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</si>
  <si>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</si>
  <si>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</si>
  <si>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</si>
  <si>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</si>
  <si>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</si>
  <si>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</si>
  <si>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</si>
  <si>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</si>
  <si>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</si>
  <si>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</si>
  <si>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</si>
  <si>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</si>
  <si>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</si>
  <si>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</si>
  <si>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</si>
  <si>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</si>
  <si>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</si>
  <si>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</si>
  <si>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</si>
  <si>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</si>
  <si>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</si>
  <si>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</si>
  <si>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</si>
  <si>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</si>
  <si>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</si>
  <si>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</si>
  <si>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</si>
  <si>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</si>
  <si>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</si>
  <si>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</si>
  <si>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</si>
  <si>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</si>
  <si>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</si>
  <si>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</si>
  <si>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</si>
  <si>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</si>
  <si>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</si>
  <si>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</si>
  <si>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</si>
  <si>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</si>
  <si>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</si>
  <si>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</si>
  <si>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</si>
  <si>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</si>
  <si>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</si>
  <si>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</si>
  <si>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</si>
  <si>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</si>
  <si>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</si>
  <si>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</si>
  <si>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</si>
  <si>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</si>
  <si>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</si>
  <si>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</si>
  <si>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</si>
  <si>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</si>
  <si>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</si>
  <si>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</si>
  <si>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</si>
  <si>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</si>
  <si>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</si>
  <si>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</si>
  <si>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</si>
  <si>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</si>
  <si>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</si>
  <si>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</si>
  <si>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</si>
  <si>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</si>
  <si>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</si>
  <si>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</si>
  <si>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</si>
  <si>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</si>
  <si>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</si>
  <si>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</si>
  <si>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</si>
  <si>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</si>
  <si>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</si>
  <si>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</si>
  <si>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</si>
  <si>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</si>
  <si>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</si>
  <si>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</si>
  <si>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</si>
  <si>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</si>
  <si>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</si>
  <si>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</si>
  <si>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</si>
  <si>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</si>
  <si>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</si>
  <si>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</si>
  <si>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</si>
  <si>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</si>
  <si>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</si>
  <si>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</si>
  <si>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</si>
  <si>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</si>
  <si>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</si>
  <si>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</si>
  <si>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</si>
  <si>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</si>
  <si>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</si>
  <si>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</si>
  <si>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</si>
  <si>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</si>
  <si>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</si>
  <si>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</si>
  <si>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</si>
  <si>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</si>
  <si>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</si>
  <si>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</si>
  <si>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</si>
  <si>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</si>
  <si>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</si>
  <si>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</si>
  <si>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</si>
  <si>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</si>
  <si>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</si>
  <si>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</si>
  <si>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</si>
  <si>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</si>
  <si>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</si>
  <si>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</si>
  <si>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</si>
  <si>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</si>
  <si>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</si>
  <si>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</si>
  <si>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</si>
  <si>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</si>
  <si>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</si>
  <si>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</si>
  <si>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</si>
  <si>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</si>
  <si>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</si>
  <si>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</si>
  <si>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</si>
  <si>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</si>
  <si>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</si>
  <si>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</si>
  <si>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</si>
  <si>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</si>
  <si>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</si>
  <si>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</si>
  <si>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</si>
  <si>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</si>
  <si>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</si>
  <si>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</si>
  <si>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</si>
  <si>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</si>
  <si>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</si>
  <si>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</si>
  <si>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</si>
  <si>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</si>
  <si>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</si>
  <si>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</si>
  <si>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</si>
  <si>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</si>
  <si>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</si>
  <si>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</si>
  <si>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</si>
  <si>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</si>
  <si>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</si>
  <si>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</si>
  <si>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</si>
  <si>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</si>
  <si>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</si>
  <si>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</si>
  <si>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</si>
  <si>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</si>
  <si>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</si>
  <si>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</si>
  <si>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</si>
  <si>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</si>
  <si>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</si>
  <si>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</si>
  <si>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</si>
  <si>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</si>
  <si>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</si>
  <si>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</si>
  <si>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</si>
  <si>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</si>
  <si>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</si>
  <si>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</si>
  <si>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</si>
  <si>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</si>
  <si>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</si>
  <si>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</si>
  <si>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</si>
  <si>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</si>
  <si>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</si>
  <si>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</si>
  <si>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</si>
  <si>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</si>
  <si>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</si>
  <si>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</si>
  <si>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</si>
  <si>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</si>
  <si>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</si>
  <si>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</si>
  <si>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</si>
  <si>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</si>
  <si>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</si>
  <si>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</si>
  <si>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</si>
  <si>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</si>
  <si>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</si>
  <si>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</si>
  <si>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</si>
  <si>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</si>
  <si>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</si>
  <si>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</si>
  <si>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</si>
  <si>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</si>
  <si>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</si>
  <si>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</si>
  <si>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</si>
  <si>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</si>
  <si>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</si>
  <si>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</si>
  <si>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</si>
  <si>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</si>
  <si>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</si>
  <si>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</si>
  <si>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</si>
  <si>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</si>
  <si>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</si>
  <si>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</si>
  <si>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</si>
  <si>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</si>
  <si>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</si>
  <si>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</si>
  <si>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</si>
  <si>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</si>
  <si>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</si>
  <si>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</si>
  <si>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</si>
  <si>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</si>
  <si>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</si>
  <si>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</si>
  <si>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</si>
  <si>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</si>
  <si>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</si>
  <si>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</si>
  <si>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</si>
  <si>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</si>
  <si>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</si>
  <si>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</si>
  <si>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</si>
  <si>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</si>
  <si>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</si>
  <si>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</si>
  <si>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</si>
  <si>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</si>
  <si>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</si>
  <si>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</si>
  <si>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</si>
  <si>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</si>
  <si>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</si>
  <si>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</si>
  <si>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</si>
  <si>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</si>
  <si>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</si>
  <si>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</si>
  <si>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</si>
  <si>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</si>
  <si>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</si>
  <si>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</si>
  <si>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</si>
  <si>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</si>
  <si>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</si>
  <si>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</si>
  <si>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</si>
  <si>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</si>
  <si>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</si>
  <si>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</si>
  <si>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</si>
  <si>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</si>
  <si>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</si>
  <si>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</si>
  <si>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</si>
  <si>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</si>
  <si>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</si>
  <si>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</si>
  <si>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</si>
  <si>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</si>
  <si>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</si>
  <si>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</si>
  <si>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</si>
  <si>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</si>
  <si>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</si>
  <si>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</si>
  <si>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</si>
  <si>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</si>
  <si>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</si>
  <si>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</si>
  <si>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</si>
  <si>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</si>
  <si>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</si>
  <si>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</si>
  <si>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</si>
  <si>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</si>
  <si>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</si>
  <si>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</si>
  <si>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</si>
  <si>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</si>
  <si>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</si>
  <si>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</si>
  <si>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</si>
  <si>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</si>
  <si>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</si>
  <si>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</si>
  <si>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</si>
  <si>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</si>
  <si>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</si>
  <si>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</si>
  <si>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</si>
  <si>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</si>
  <si>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</si>
  <si>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</si>
  <si>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</si>
  <si>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</si>
  <si>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</si>
  <si>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</si>
  <si>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</si>
  <si>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</si>
  <si>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</si>
  <si>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</si>
  <si>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</si>
  <si>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</si>
  <si>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</si>
  <si>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</si>
  <si>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</si>
  <si>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</si>
  <si>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</si>
  <si>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</si>
  <si>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</si>
  <si>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</si>
  <si>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</si>
  <si>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</si>
  <si>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</si>
  <si>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</si>
  <si>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</si>
  <si>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</si>
  <si>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</si>
  <si>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</si>
  <si>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</si>
  <si>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</si>
  <si>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</si>
  <si>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</si>
  <si>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</si>
  <si>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</si>
  <si>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</si>
  <si>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</si>
  <si>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</si>
  <si>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</si>
  <si>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</si>
  <si>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</si>
  <si>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</si>
  <si>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</si>
  <si>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</si>
  <si>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</si>
  <si>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</si>
  <si>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</si>
  <si>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</si>
  <si>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</si>
  <si>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</si>
  <si>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</si>
  <si>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</si>
  <si>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</si>
  <si>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</si>
  <si>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</si>
  <si>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</si>
  <si>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</si>
  <si>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</si>
  <si>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</si>
  <si>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</si>
  <si>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</si>
  <si>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</si>
  <si>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</si>
  <si>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</si>
  <si>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</si>
  <si>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</si>
  <si>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</si>
  <si>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</si>
  <si>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</si>
  <si>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</si>
  <si>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</si>
  <si>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</si>
  <si>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</si>
  <si>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</si>
  <si>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</si>
  <si>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</si>
  <si>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</si>
  <si>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</si>
  <si>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</si>
  <si>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</si>
  <si>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</si>
  <si>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</si>
  <si>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</si>
  <si>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</si>
  <si>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</si>
  <si>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</si>
  <si>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</si>
  <si>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</si>
  <si>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</si>
  <si>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</si>
  <si>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</si>
  <si>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</si>
  <si>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</si>
  <si>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</si>
  <si>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</si>
  <si>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</si>
  <si>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</si>
  <si>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</si>
  <si>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</si>
  <si>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</si>
  <si>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</si>
  <si>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</si>
  <si>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</si>
  <si>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</si>
  <si>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</si>
  <si>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</si>
  <si>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</si>
  <si>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</si>
  <si>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</si>
  <si>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</si>
  <si>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</si>
  <si>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</si>
  <si>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</si>
  <si>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</si>
  <si>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</si>
  <si>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</si>
  <si>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</si>
  <si>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</si>
  <si>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</si>
  <si>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</si>
  <si>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</si>
  <si>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</si>
  <si>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</si>
  <si>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</si>
  <si>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</si>
  <si>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</si>
  <si>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</si>
  <si>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</si>
  <si>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</si>
  <si>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</si>
  <si>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</si>
  <si>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</si>
  <si>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</si>
  <si>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</si>
  <si>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</si>
  <si>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</si>
  <si>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</si>
  <si>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</si>
  <si>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</si>
  <si>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</si>
  <si>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</si>
  <si>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</si>
  <si>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</si>
  <si>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</si>
  <si>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</si>
  <si>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</si>
  <si>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</si>
  <si>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</si>
  <si>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</si>
  <si>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</si>
  <si>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</si>
  <si>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</si>
  <si>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</si>
  <si>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</si>
  <si>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</si>
  <si>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</si>
  <si>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</si>
  <si>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</si>
  <si>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</si>
  <si>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</si>
  <si>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</si>
  <si>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</si>
  <si>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</si>
  <si>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</si>
  <si>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</si>
  <si>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</si>
  <si>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</si>
  <si>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</si>
  <si>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</si>
  <si>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</si>
  <si>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</si>
  <si>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</si>
  <si>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</si>
  <si>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</si>
  <si>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</si>
  <si>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</si>
  <si>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</si>
  <si>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</si>
  <si>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</si>
  <si>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</si>
  <si>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</si>
  <si>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</si>
  <si>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</si>
  <si>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</si>
  <si>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</si>
  <si>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</si>
  <si>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</si>
  <si>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</si>
  <si>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</si>
  <si>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</si>
  <si>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</si>
  <si>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</si>
  <si>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</si>
  <si>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</si>
  <si>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</si>
  <si>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</si>
  <si>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</si>
  <si>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</si>
  <si>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</si>
  <si>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</si>
  <si>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</si>
  <si>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</si>
  <si>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</si>
  <si>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</si>
  <si>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</si>
  <si>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</si>
  <si>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</si>
  <si>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</si>
  <si>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</si>
  <si>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</si>
  <si>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</si>
  <si>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</si>
  <si>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</si>
  <si>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</si>
  <si>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</si>
  <si>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</si>
  <si>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</si>
  <si>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</si>
  <si>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</si>
  <si>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</si>
  <si>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</si>
  <si>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</si>
  <si>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</si>
  <si>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</si>
  <si>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</si>
  <si>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</si>
  <si>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</si>
  <si>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</si>
  <si>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</si>
  <si>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</si>
  <si>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</si>
  <si>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</si>
  <si>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</si>
  <si>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</si>
  <si>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</si>
  <si>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</si>
  <si>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</si>
  <si>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</si>
  <si>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</si>
  <si>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</si>
  <si>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</si>
  <si>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</si>
  <si>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</si>
  <si>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</si>
  <si>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</si>
  <si>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</si>
  <si>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</si>
  <si>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</si>
  <si>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</si>
  <si>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</si>
  <si>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</si>
  <si>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</si>
  <si>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</si>
  <si>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</si>
  <si>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</si>
  <si>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</si>
  <si>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</si>
  <si>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</si>
  <si>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</si>
  <si>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</si>
  <si>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</si>
  <si>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</si>
  <si>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</si>
  <si>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</si>
  <si>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</si>
  <si>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</si>
  <si>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</si>
  <si>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</si>
  <si>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</si>
  <si>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</si>
  <si>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</si>
  <si>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</si>
  <si>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</si>
  <si>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</si>
  <si>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</si>
  <si>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</si>
  <si>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</si>
  <si>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</si>
  <si>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</si>
  <si>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</si>
  <si>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</si>
  <si>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</si>
  <si>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</si>
  <si>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</si>
  <si>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</si>
  <si>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</si>
  <si>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</si>
  <si>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</si>
  <si>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</si>
  <si>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</si>
  <si>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</si>
  <si>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</si>
  <si>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</si>
  <si>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</si>
  <si>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</si>
  <si>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</si>
  <si>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</si>
  <si>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</si>
  <si>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</si>
  <si>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</si>
  <si>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</si>
  <si>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</si>
  <si>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</si>
  <si>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</si>
  <si>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</si>
  <si>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</si>
  <si>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</si>
  <si>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</si>
  <si>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</si>
  <si>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</si>
  <si>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</si>
  <si>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</si>
  <si>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</si>
  <si>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</si>
  <si>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</si>
  <si>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</si>
  <si>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</si>
  <si>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</si>
  <si>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</si>
  <si>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</si>
  <si>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</si>
  <si>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</si>
  <si>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</si>
  <si>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</si>
  <si>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</si>
  <si>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</si>
  <si>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</si>
  <si>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</si>
  <si>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</si>
  <si>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</si>
  <si>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</si>
  <si>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</si>
  <si>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</si>
  <si>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</si>
  <si>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</si>
  <si>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</si>
  <si>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</si>
  <si>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</si>
  <si>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</si>
  <si>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</si>
  <si>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</si>
  <si>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</si>
  <si>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</si>
  <si>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</si>
  <si>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</si>
  <si>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</si>
  <si>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</si>
  <si>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</si>
  <si>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</si>
  <si>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</si>
  <si>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</si>
  <si>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</si>
  <si>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</si>
  <si>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</si>
  <si>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</si>
  <si>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</si>
  <si>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</si>
  <si>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</si>
  <si>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</si>
  <si>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</si>
  <si>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</si>
  <si>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</si>
  <si>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</si>
  <si>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</si>
  <si>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</si>
  <si>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</si>
  <si>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</si>
  <si>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</si>
  <si>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</si>
  <si>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</si>
  <si>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</si>
  <si>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</si>
  <si>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</si>
  <si>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</si>
  <si>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</si>
  <si>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</si>
  <si>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</si>
  <si>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</si>
  <si>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</si>
  <si>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</si>
  <si>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</si>
  <si>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</si>
  <si>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</si>
  <si>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</si>
  <si>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</si>
  <si>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</si>
  <si>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</si>
  <si>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</si>
  <si>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</si>
  <si>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</si>
  <si>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</si>
  <si>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</si>
  <si>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</si>
  <si>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</si>
  <si>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</si>
  <si>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</si>
  <si>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</si>
  <si>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</si>
  <si>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</si>
  <si>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</si>
  <si>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</si>
  <si>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</si>
  <si>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</si>
  <si>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</si>
  <si>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</si>
  <si>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</si>
  <si>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</si>
  <si>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</si>
  <si>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</si>
  <si>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</si>
  <si>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</si>
  <si>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</si>
  <si>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</si>
  <si>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</si>
  <si>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</si>
  <si>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</si>
  <si>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</si>
  <si>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</si>
  <si>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</si>
  <si>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</si>
  <si>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</si>
  <si>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</si>
  <si>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</si>
  <si>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</si>
  <si>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</si>
  <si>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</si>
  <si>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</si>
  <si>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</si>
  <si>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</si>
  <si>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</si>
  <si>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</si>
  <si>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</si>
  <si>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</si>
  <si>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</si>
  <si>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</si>
  <si>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</si>
  <si>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</si>
  <si>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</si>
  <si>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</si>
  <si>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</si>
  <si>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</si>
  <si>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</si>
  <si>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</si>
  <si>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</si>
  <si>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</si>
  <si>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</si>
  <si>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</si>
  <si>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</si>
  <si>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</si>
  <si>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</si>
  <si>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</si>
  <si>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</si>
  <si>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</si>
  <si>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</si>
  <si>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</si>
  <si>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</si>
  <si>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</si>
  <si>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</si>
  <si>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</si>
  <si>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</si>
  <si>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</si>
  <si>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</si>
  <si>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</si>
  <si>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</si>
  <si>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</si>
  <si>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</si>
  <si>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</si>
  <si>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</si>
  <si>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</si>
  <si>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</si>
  <si>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</si>
  <si>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</si>
  <si>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</si>
  <si>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</si>
  <si>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</si>
  <si>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</si>
  <si>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</si>
  <si>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</si>
  <si>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</si>
  <si>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</si>
  <si>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</si>
  <si>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</si>
  <si>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</si>
  <si>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</si>
  <si>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</si>
  <si>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</si>
  <si>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</si>
  <si>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</si>
  <si>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</si>
  <si>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</si>
  <si>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</si>
  <si>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</si>
  <si>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</si>
  <si>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</si>
  <si>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</si>
  <si>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</si>
  <si>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</si>
  <si>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</si>
  <si>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</si>
  <si>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</si>
  <si>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</si>
  <si>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</si>
  <si>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</si>
  <si>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</si>
  <si>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</si>
  <si>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</si>
  <si>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</si>
  <si>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</si>
  <si>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</si>
  <si>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</si>
  <si>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</si>
  <si>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</si>
  <si>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</si>
  <si>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</si>
  <si>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</si>
  <si>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</si>
  <si>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</si>
  <si>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</si>
  <si>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</si>
  <si>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</si>
  <si>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</si>
  <si>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</si>
  <si>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</si>
  <si>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</si>
  <si>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</si>
  <si>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</si>
  <si>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</si>
  <si>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</si>
  <si>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</si>
  <si>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</si>
  <si>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</si>
  <si>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</si>
  <si>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</si>
  <si>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</si>
  <si>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</si>
  <si>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</si>
  <si>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</si>
  <si>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</si>
  <si>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</si>
  <si>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</si>
  <si>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</si>
  <si>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</si>
  <si>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</si>
  <si>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</si>
  <si>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</si>
  <si>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</si>
  <si>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</si>
  <si>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</si>
  <si>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</si>
  <si>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</si>
  <si>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</si>
  <si>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</si>
  <si>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</si>
  <si>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</si>
  <si>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</si>
  <si>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</si>
  <si>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</si>
  <si>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</si>
  <si>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</si>
  <si>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</si>
  <si>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</si>
  <si>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</si>
  <si>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</si>
  <si>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</si>
  <si>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</si>
  <si>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</si>
  <si>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</si>
  <si>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</si>
  <si>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</si>
  <si>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</si>
  <si>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</si>
  <si>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</si>
  <si>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</si>
  <si>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</si>
  <si>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</si>
  <si>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</si>
  <si>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</si>
  <si>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</si>
  <si>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</si>
  <si>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</si>
  <si>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</si>
  <si>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</si>
  <si>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</si>
  <si>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</si>
  <si>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</si>
  <si>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</si>
  <si>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</si>
  <si>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</si>
  <si>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</si>
  <si>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</si>
  <si>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</si>
  <si>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</si>
  <si>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</si>
  <si>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</si>
  <si>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</si>
  <si>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</si>
  <si>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</si>
  <si>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</si>
  <si>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</si>
  <si>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</si>
  <si>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</si>
  <si>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</si>
  <si>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</si>
  <si>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</si>
  <si>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</si>
  <si>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</si>
  <si>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</si>
  <si>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</si>
  <si>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</si>
  <si>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</si>
  <si>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</si>
  <si>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</si>
  <si>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</si>
  <si>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</si>
  <si>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</si>
  <si>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</si>
  <si>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</si>
  <si>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</si>
  <si>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</si>
  <si>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</si>
  <si>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</si>
  <si>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</si>
  <si>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</si>
  <si>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</si>
  <si>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</si>
  <si>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</si>
  <si>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</si>
  <si>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</si>
  <si>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</si>
  <si>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</si>
  <si>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</si>
  <si>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</si>
  <si>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</si>
  <si>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</si>
  <si>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</si>
  <si>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</si>
  <si>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</si>
  <si>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</si>
  <si>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</si>
  <si>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</si>
  <si>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</si>
  <si>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</si>
  <si>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</si>
  <si>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</si>
  <si>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</si>
  <si>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</si>
  <si>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</si>
  <si>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</si>
  <si>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</si>
  <si>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</si>
  <si>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</si>
  <si>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</si>
  <si>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</si>
  <si>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</si>
  <si>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</si>
  <si>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</si>
  <si>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</si>
  <si>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</si>
  <si>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</si>
  <si>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</si>
  <si>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</si>
  <si>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</si>
  <si>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</si>
  <si>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</si>
  <si>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</si>
  <si>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</si>
  <si>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</si>
  <si>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</si>
  <si>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</si>
  <si>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</si>
  <si>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</si>
  <si>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</si>
  <si>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</si>
  <si>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</si>
  <si>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</si>
  <si>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</si>
  <si>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</si>
  <si>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</si>
  <si>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</si>
  <si>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</si>
  <si>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</si>
  <si>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</si>
  <si>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</si>
  <si>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</si>
  <si>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</si>
  <si>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</si>
  <si>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</si>
  <si>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</si>
  <si>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</si>
  <si>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</si>
  <si>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</si>
  <si>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</si>
  <si>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</si>
  <si>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</si>
  <si>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</si>
  <si>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</si>
  <si>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</si>
  <si>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</si>
  <si>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</si>
  <si>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</si>
  <si>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</si>
  <si>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</si>
  <si>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</si>
  <si>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</si>
  <si>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</si>
  <si>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</si>
  <si>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</si>
  <si>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</si>
  <si>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</si>
  <si>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</si>
  <si>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</si>
  <si>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</si>
  <si>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</si>
  <si>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</si>
  <si>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</si>
  <si>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</si>
  <si>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</si>
  <si>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</si>
  <si>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</si>
  <si>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</si>
  <si>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</si>
  <si>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</si>
  <si>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</si>
  <si>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</si>
  <si>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</si>
  <si>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</si>
  <si>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</si>
  <si>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</si>
  <si>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</si>
  <si>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</si>
  <si>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</si>
  <si>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</si>
  <si>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</si>
  <si>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</si>
  <si>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</si>
  <si>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</si>
  <si>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</si>
  <si>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</si>
  <si>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</si>
  <si>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</si>
  <si>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</si>
  <si>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</si>
  <si>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</si>
  <si>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</si>
  <si>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</si>
  <si>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</si>
  <si>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</si>
  <si>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</si>
  <si>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</si>
  <si>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</si>
  <si>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</si>
  <si>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</si>
  <si>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</si>
  <si>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</si>
  <si>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</si>
  <si>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</si>
  <si>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</si>
  <si>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</si>
  <si>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</si>
  <si>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</si>
  <si>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</si>
  <si>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</si>
  <si>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</si>
  <si>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</si>
  <si>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</si>
  <si>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</si>
  <si>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</si>
  <si>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</si>
  <si>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</si>
  <si>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</si>
  <si>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</si>
  <si>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</si>
  <si>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</si>
  <si>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</si>
  <si>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</si>
  <si>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</si>
  <si>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</si>
  <si>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</si>
  <si>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</si>
  <si>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</si>
  <si>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</si>
  <si>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</si>
  <si>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</si>
  <si>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</si>
  <si>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</si>
  <si>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</si>
  <si>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</si>
  <si>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</si>
  <si>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</si>
  <si>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</si>
  <si>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</si>
  <si>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</si>
  <si>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</si>
  <si>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</si>
  <si>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</si>
  <si>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</si>
  <si>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</si>
  <si>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</si>
  <si>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</si>
  <si>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</si>
  <si>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</si>
  <si>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</si>
  <si>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</si>
  <si>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</si>
  <si>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</si>
  <si>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</si>
  <si>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</si>
  <si>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</si>
  <si>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</si>
  <si>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</si>
  <si>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</si>
  <si>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</si>
  <si>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</si>
  <si>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</si>
  <si>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</si>
  <si>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</si>
  <si>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</si>
  <si>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</si>
  <si>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</si>
  <si>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</si>
  <si>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</si>
  <si>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</si>
  <si>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</si>
  <si>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</si>
  <si>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</si>
  <si>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</si>
  <si>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</si>
  <si>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</si>
  <si>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</si>
  <si>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</si>
  <si>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</si>
  <si>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</si>
  <si>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</si>
  <si>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</si>
  <si>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</si>
  <si>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</si>
  <si>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</si>
  <si>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</si>
  <si>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</si>
  <si>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</si>
  <si>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</si>
  <si>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</si>
  <si>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</si>
  <si>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</si>
  <si>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</si>
  <si>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</si>
  <si>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</si>
  <si>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</si>
  <si>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</si>
  <si>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</si>
  <si>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</si>
  <si>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</si>
  <si>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</si>
  <si>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</si>
  <si>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</si>
  <si>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</si>
  <si>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</si>
  <si>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</si>
  <si>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</si>
  <si>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</si>
  <si>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</si>
  <si>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</si>
  <si>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</si>
  <si>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</si>
  <si>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</si>
  <si>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</si>
  <si>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</si>
  <si>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</si>
  <si>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</si>
  <si>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</si>
  <si>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</si>
  <si>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</si>
  <si>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</si>
  <si>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</si>
  <si>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</si>
  <si>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</si>
  <si>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</si>
  <si>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</si>
  <si>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</si>
  <si>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</si>
  <si>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</si>
  <si>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</si>
  <si>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</si>
  <si>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</si>
  <si>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</si>
  <si>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</si>
  <si>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</si>
  <si>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</si>
  <si>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</si>
  <si>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</si>
  <si>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</si>
  <si>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</si>
  <si>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</si>
  <si>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</si>
  <si>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</si>
  <si>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</si>
  <si>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</si>
  <si>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</si>
  <si>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</si>
  <si>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</si>
  <si>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</si>
  <si>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</si>
  <si>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</si>
  <si>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</si>
  <si>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</si>
  <si>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</si>
  <si>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</si>
  <si>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</si>
  <si>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</si>
  <si>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</si>
  <si>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</si>
  <si>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</si>
  <si>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</si>
  <si>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</si>
  <si>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</si>
  <si>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</si>
  <si>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</si>
  <si>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</si>
  <si>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</si>
  <si>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</si>
  <si>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</si>
  <si>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</si>
  <si>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</si>
  <si>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</si>
  <si>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</si>
  <si>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</si>
  <si>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</si>
  <si>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</si>
  <si>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</si>
  <si>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</si>
  <si>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</si>
  <si>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</si>
  <si>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</si>
  <si>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</si>
  <si>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</si>
  <si>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</si>
  <si>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</si>
  <si>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</si>
  <si>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</si>
  <si>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</si>
  <si>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</si>
  <si>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</si>
  <si>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</si>
  <si>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</si>
  <si>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</si>
  <si>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</si>
  <si>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</si>
  <si>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</si>
  <si>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</si>
  <si>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</si>
  <si>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</si>
  <si>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</si>
  <si>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</si>
  <si>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</si>
  <si>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</si>
  <si>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</si>
  <si>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</si>
  <si>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</si>
  <si>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</si>
  <si>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</si>
  <si>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</si>
  <si>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</si>
  <si>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</si>
  <si>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</si>
  <si>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</si>
  <si>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</si>
  <si>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</si>
  <si>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</si>
  <si>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</si>
  <si>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</si>
  <si>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</si>
  <si>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</si>
  <si>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</si>
  <si>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</si>
  <si>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</si>
  <si>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</si>
  <si>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</si>
  <si>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</si>
  <si>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</si>
  <si>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</si>
  <si>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</si>
  <si>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</si>
  <si>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</si>
  <si>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</si>
  <si>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</si>
  <si>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</si>
  <si>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</si>
  <si>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</si>
  <si>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</si>
  <si>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</si>
  <si>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</si>
  <si>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</si>
  <si>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</si>
  <si>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</si>
  <si>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</si>
  <si>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</si>
  <si>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</si>
  <si>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</si>
  <si>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</si>
  <si>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</si>
  <si>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</si>
  <si>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</si>
  <si>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</si>
  <si>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</si>
  <si>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</si>
  <si>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</si>
  <si>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</si>
  <si>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</si>
  <si>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</si>
  <si>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</si>
  <si>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</si>
  <si>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</si>
  <si>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</si>
  <si>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</si>
  <si>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</si>
  <si>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</si>
  <si>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</si>
  <si>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</si>
  <si>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</si>
  <si>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</si>
  <si>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</si>
  <si>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</si>
  <si>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</si>
  <si>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</si>
  <si>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</si>
  <si>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</si>
  <si>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</si>
  <si>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</si>
  <si>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</si>
  <si>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</si>
  <si>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</si>
  <si>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</si>
  <si>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</si>
  <si>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</si>
  <si>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</si>
  <si>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</si>
  <si>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</si>
  <si>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</si>
  <si>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</si>
  <si>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</si>
  <si>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</si>
  <si>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</si>
  <si>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</si>
  <si>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</si>
  <si>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</si>
  <si>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</si>
  <si>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</si>
  <si>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</si>
  <si>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</si>
  <si>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</si>
  <si>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</si>
  <si>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</si>
  <si>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</si>
  <si>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</si>
  <si>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</si>
  <si>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</si>
  <si>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</si>
  <si>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</si>
  <si>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</si>
  <si>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</si>
  <si>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</si>
  <si>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</si>
  <si>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</si>
  <si>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</si>
  <si>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</si>
  <si>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</si>
  <si>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</si>
  <si>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</si>
  <si>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</si>
  <si>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</si>
  <si>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</si>
  <si>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</si>
  <si>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</si>
  <si>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</si>
  <si>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</si>
  <si>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</si>
  <si>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</si>
  <si>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</si>
  <si>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</si>
  <si>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</si>
  <si>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</si>
  <si>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</si>
  <si>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</si>
  <si>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</si>
  <si>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</si>
  <si>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</si>
  <si>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</si>
  <si>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</si>
  <si>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</si>
  <si>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</si>
  <si>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</si>
  <si>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</si>
  <si>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</si>
  <si>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</si>
  <si>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</si>
  <si>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</si>
  <si>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</si>
  <si>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</si>
  <si>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</si>
  <si>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</si>
  <si>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</si>
  <si>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</si>
  <si>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</si>
  <si>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</si>
  <si>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</si>
  <si>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</si>
  <si>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</si>
  <si>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</si>
  <si>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</si>
  <si>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</si>
  <si>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</si>
  <si>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</si>
  <si>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</si>
  <si>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</si>
  <si>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</si>
  <si>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</si>
  <si>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</si>
  <si>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</si>
  <si>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</si>
  <si>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</si>
  <si>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</si>
  <si>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</si>
  <si>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</si>
  <si>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</si>
  <si>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</si>
  <si>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</si>
  <si>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</si>
  <si>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</si>
  <si>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</si>
  <si>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</si>
  <si>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</si>
  <si>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</si>
  <si>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</si>
  <si>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</si>
  <si>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</si>
  <si>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</si>
  <si>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</si>
  <si>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</si>
  <si>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</si>
  <si>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</si>
  <si>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</si>
  <si>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</si>
  <si>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</si>
  <si>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</si>
  <si>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</si>
  <si>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</si>
  <si>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</si>
  <si>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</si>
  <si>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</si>
  <si>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</si>
  <si>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</si>
  <si>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</si>
  <si>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</si>
  <si>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</si>
  <si>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</si>
  <si>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</si>
  <si>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</si>
  <si>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</si>
  <si>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</si>
  <si>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</si>
  <si>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</si>
  <si>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</si>
  <si>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</si>
  <si>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</si>
  <si>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</si>
  <si>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</si>
  <si>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</si>
  <si>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</si>
  <si>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</si>
  <si>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</si>
  <si>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</si>
  <si>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</si>
  <si>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</si>
  <si>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</si>
  <si>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</si>
  <si>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</si>
  <si>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</si>
  <si>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</si>
  <si>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</si>
  <si>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</si>
  <si>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</si>
  <si>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</si>
  <si>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</si>
  <si>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</si>
  <si>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</si>
  <si>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</si>
  <si>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</si>
  <si>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</si>
  <si>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</si>
  <si>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</si>
  <si>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</si>
  <si>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</si>
  <si>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</si>
  <si>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</si>
  <si>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</si>
  <si>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</si>
  <si>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</si>
  <si>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</si>
  <si>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</si>
  <si>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</si>
  <si>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</si>
  <si>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</si>
  <si>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</si>
  <si>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</si>
  <si>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</si>
  <si>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</si>
  <si>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</si>
  <si>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</si>
  <si>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</si>
  <si>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</si>
  <si>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</si>
  <si>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</si>
  <si>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</si>
  <si>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</si>
  <si>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</si>
  <si>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</si>
  <si>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</si>
  <si>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</si>
  <si>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</si>
  <si>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</si>
  <si>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</si>
  <si>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</si>
  <si>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</si>
  <si>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</si>
  <si>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</si>
  <si>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</si>
  <si>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</si>
  <si>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</si>
  <si>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</si>
  <si>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</si>
  <si>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</si>
  <si>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</si>
  <si>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</si>
  <si>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</si>
  <si>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</si>
  <si>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</si>
  <si>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</si>
  <si>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</si>
  <si>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</si>
  <si>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</si>
  <si>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</si>
  <si>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</si>
  <si>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</si>
  <si>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</si>
  <si>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</si>
  <si>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</si>
  <si>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</si>
  <si>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</si>
  <si>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</si>
  <si>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</si>
  <si>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</si>
  <si>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</si>
  <si>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</si>
  <si>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</si>
  <si>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</si>
  <si>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</si>
  <si>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</si>
  <si>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</si>
  <si>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</si>
  <si>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</si>
  <si>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</si>
  <si>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</si>
  <si>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</si>
  <si>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</si>
  <si>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</si>
  <si>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</si>
  <si>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</si>
  <si>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</si>
  <si>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</si>
  <si>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</si>
  <si>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</si>
  <si>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</si>
  <si>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</si>
  <si>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</si>
  <si>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</si>
  <si>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</si>
  <si>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</si>
  <si>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</si>
  <si>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</si>
  <si>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</si>
  <si>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</si>
  <si>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</si>
  <si>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</si>
  <si>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</si>
  <si>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</si>
  <si>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</si>
  <si>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</si>
  <si>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</si>
  <si>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</si>
  <si>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</si>
  <si>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</si>
  <si>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</si>
  <si>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</si>
  <si>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</si>
  <si>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</si>
  <si>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</si>
  <si>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</si>
  <si>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</si>
  <si>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</si>
  <si>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</si>
  <si>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</si>
  <si>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</si>
  <si>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</si>
  <si>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</si>
  <si>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</si>
  <si>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</si>
  <si>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</si>
  <si>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</si>
  <si>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</si>
  <si>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</si>
  <si>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</si>
  <si>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</si>
  <si>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</si>
  <si>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</si>
  <si>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</si>
  <si>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</si>
  <si>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</si>
  <si>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</si>
  <si>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</si>
  <si>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</si>
  <si>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</si>
  <si>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</si>
  <si>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</si>
  <si>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</si>
  <si>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</si>
  <si>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</si>
  <si>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</si>
  <si>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</si>
  <si>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</si>
  <si>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</si>
  <si>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</si>
  <si>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</si>
  <si>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</si>
  <si>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</si>
  <si>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</si>
  <si>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</si>
  <si>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</si>
  <si>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</si>
  <si>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</si>
  <si>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</si>
  <si>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</si>
  <si>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</si>
  <si>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</si>
  <si>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</si>
  <si>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</si>
  <si>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</si>
  <si>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</si>
  <si>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</si>
  <si>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</si>
  <si>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</si>
  <si>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</si>
  <si>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</si>
  <si>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</si>
  <si>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</si>
  <si>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</si>
  <si>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</si>
  <si>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</si>
  <si>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</si>
  <si>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</si>
  <si>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</si>
  <si>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</si>
  <si>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</si>
  <si>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</si>
  <si>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</si>
  <si>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</si>
  <si>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</si>
  <si>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</si>
  <si>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</si>
  <si>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</si>
  <si>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</si>
  <si>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</si>
  <si>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</si>
  <si>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</si>
  <si>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</si>
  <si>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</si>
  <si>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</si>
  <si>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</si>
  <si>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</si>
  <si>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</si>
  <si>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</si>
  <si>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</si>
  <si>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</si>
  <si>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</si>
  <si>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</si>
  <si>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</si>
  <si>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</si>
  <si>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</si>
  <si>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</si>
  <si>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</si>
  <si>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</si>
  <si>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</si>
  <si>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</si>
  <si>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</si>
  <si>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</si>
  <si>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</si>
  <si>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</si>
  <si>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</si>
  <si>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</si>
  <si>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</si>
  <si>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</si>
  <si>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</si>
  <si>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</si>
  <si>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</si>
  <si>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</si>
  <si>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</si>
  <si>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</si>
  <si>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</si>
  <si>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</si>
  <si>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</si>
  <si>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</si>
  <si>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</si>
  <si>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</si>
  <si>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</si>
  <si>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</si>
  <si>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</si>
  <si>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</si>
  <si>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</si>
  <si>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</si>
  <si>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</si>
  <si>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</si>
  <si>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</si>
  <si>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</si>
  <si>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</si>
  <si>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</si>
  <si>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</si>
  <si>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</si>
  <si>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</si>
  <si>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</si>
  <si>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</si>
  <si>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</si>
  <si>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</si>
  <si>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</si>
  <si>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</si>
  <si>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</si>
  <si>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</si>
  <si>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</si>
  <si>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</si>
  <si>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</si>
  <si>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</si>
  <si>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</si>
  <si>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</si>
  <si>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</si>
  <si>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</si>
  <si>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</si>
  <si>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</si>
  <si>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</si>
  <si>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</si>
  <si>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</si>
  <si>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</si>
  <si>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</si>
  <si>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</si>
  <si>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</si>
  <si>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</si>
  <si>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</si>
  <si>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</si>
  <si>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</si>
  <si>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</si>
  <si>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</si>
  <si>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</si>
  <si>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</si>
  <si>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</si>
  <si>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</si>
  <si>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</si>
  <si>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</si>
  <si>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</si>
  <si>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</si>
  <si>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</si>
  <si>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</si>
  <si>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</si>
  <si>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</si>
  <si>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</si>
  <si>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</si>
  <si>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</si>
  <si>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</si>
  <si>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</si>
  <si>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</si>
  <si>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</si>
  <si>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</si>
  <si>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</si>
  <si>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</si>
  <si>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</si>
  <si>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</si>
  <si>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</si>
  <si>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</si>
  <si>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</si>
  <si>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</si>
  <si>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</si>
  <si>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</si>
  <si>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</si>
  <si>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</si>
  <si>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</si>
  <si>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</si>
  <si>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</si>
  <si>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</si>
  <si>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</si>
  <si>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</si>
  <si>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</si>
  <si>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</si>
  <si>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</si>
  <si>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</si>
  <si>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</si>
  <si>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</si>
  <si>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</si>
  <si>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</si>
  <si>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</si>
  <si>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</si>
  <si>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</si>
  <si>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</si>
  <si>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</si>
  <si>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</si>
  <si>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</si>
  <si>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</si>
  <si>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</si>
  <si>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</si>
  <si>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</si>
  <si>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</si>
  <si>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</si>
  <si>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</si>
  <si>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</si>
  <si>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</si>
  <si>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</si>
  <si>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</si>
  <si>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</si>
  <si>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</si>
  <si>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</si>
  <si>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</si>
  <si>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</si>
  <si>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</si>
  <si>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</si>
  <si>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</si>
  <si>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</si>
  <si>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</si>
  <si>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</si>
  <si>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</si>
  <si>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</si>
  <si>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</si>
  <si>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</si>
  <si>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</si>
  <si>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</si>
  <si>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</si>
  <si>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</si>
  <si>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</si>
  <si>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</si>
  <si>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</si>
  <si>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</si>
  <si>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</si>
  <si>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</si>
  <si>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</si>
  <si>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</si>
  <si>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</si>
  <si>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</si>
  <si>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</si>
  <si>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</si>
  <si>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</si>
  <si>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</si>
  <si>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</si>
  <si>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</si>
  <si>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</si>
  <si>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</si>
  <si>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</si>
  <si>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</si>
  <si>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</si>
  <si>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</si>
  <si>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</si>
  <si>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</si>
  <si>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</si>
  <si>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</si>
  <si>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</si>
  <si>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</si>
  <si>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</si>
  <si>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</si>
  <si>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</si>
  <si>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</si>
  <si>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</si>
  <si>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</si>
  <si>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</si>
  <si>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</si>
  <si>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</si>
  <si>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</si>
  <si>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</si>
  <si>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</si>
  <si>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</si>
  <si>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</si>
  <si>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</si>
  <si>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</si>
  <si>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</si>
  <si>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</si>
  <si>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</si>
  <si>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</si>
  <si>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</si>
  <si>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</si>
  <si>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</si>
  <si>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</si>
  <si>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</si>
  <si>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</si>
  <si>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</si>
  <si>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</si>
  <si>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</si>
  <si>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</si>
  <si>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</si>
  <si>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</si>
  <si>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</si>
  <si>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</si>
  <si>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</si>
  <si>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</si>
  <si>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</si>
  <si>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</si>
  <si>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</si>
  <si>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</si>
  <si>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</si>
  <si>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</si>
  <si>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</si>
  <si>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</si>
  <si>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</si>
  <si>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</si>
  <si>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</si>
  <si>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</si>
  <si>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</si>
  <si>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</si>
  <si>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</si>
  <si>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</si>
  <si>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</si>
  <si>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</si>
  <si>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</si>
  <si>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</si>
  <si>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</si>
  <si>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</si>
  <si>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</si>
  <si>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</si>
  <si>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</si>
  <si>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</si>
  <si>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</si>
  <si>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</si>
  <si>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</si>
  <si>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</si>
  <si>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</si>
  <si>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</si>
  <si>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</si>
  <si>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</si>
  <si>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</si>
  <si>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</si>
  <si>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</si>
  <si>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</si>
  <si>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</si>
  <si>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</si>
  <si>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</si>
  <si>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</si>
  <si>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</si>
  <si>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</si>
  <si>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</si>
  <si>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</si>
  <si>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</si>
  <si>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</si>
  <si>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</si>
  <si>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</si>
  <si>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</si>
  <si>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</si>
  <si>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</si>
  <si>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</si>
  <si>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</si>
  <si>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</si>
  <si>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</si>
  <si>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</si>
  <si>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</si>
  <si>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</si>
  <si>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</si>
  <si>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</si>
  <si>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</si>
  <si>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</si>
  <si>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</si>
  <si>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</si>
  <si>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</si>
  <si>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</si>
  <si>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</si>
  <si>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</si>
  <si>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</si>
  <si>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</si>
  <si>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</si>
  <si>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</si>
  <si>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</si>
  <si>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</si>
  <si>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</si>
  <si>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</si>
  <si>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</si>
  <si>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</si>
  <si>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</si>
  <si>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</si>
  <si>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</si>
  <si>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</si>
  <si>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</si>
  <si>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</si>
  <si>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</si>
  <si>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</si>
  <si>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</si>
  <si>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</si>
  <si>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</si>
  <si>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</si>
  <si>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</si>
  <si>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</si>
  <si>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</si>
  <si>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</si>
  <si>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</si>
  <si>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</si>
  <si>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</si>
  <si>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</si>
  <si>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</si>
  <si>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</si>
  <si>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</si>
  <si>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</si>
  <si>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</si>
  <si>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</si>
  <si>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</si>
  <si>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</si>
  <si>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</si>
  <si>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</si>
  <si>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</si>
  <si>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</si>
  <si>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</si>
  <si>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</si>
  <si>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</si>
  <si>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</si>
  <si>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</si>
  <si>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</si>
  <si>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</si>
  <si>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</si>
  <si>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</si>
  <si>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</si>
  <si>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</si>
  <si>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</si>
  <si>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</si>
  <si>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</si>
  <si>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</si>
  <si>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</si>
  <si>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</si>
  <si>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</si>
  <si>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</si>
  <si>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</si>
  <si>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</si>
  <si>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</si>
  <si>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</si>
  <si>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</si>
  <si>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</si>
  <si>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</si>
  <si>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</si>
  <si>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</si>
  <si>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</si>
  <si>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</si>
  <si>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</si>
  <si>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</si>
  <si>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</si>
  <si>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</si>
  <si>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</si>
  <si>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</si>
  <si>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</si>
  <si>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</si>
  <si>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</si>
  <si>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</si>
  <si>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</si>
  <si>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</si>
  <si>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</si>
  <si>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</si>
  <si>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</si>
  <si>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</si>
  <si>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</si>
  <si>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</si>
  <si>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</si>
  <si>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</si>
  <si>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</si>
  <si>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</si>
  <si>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</si>
  <si>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</si>
  <si>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</si>
  <si>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</si>
  <si>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</si>
  <si>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</si>
  <si>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</si>
  <si>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</si>
  <si>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</si>
  <si>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</si>
  <si>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</si>
  <si>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</si>
  <si>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</si>
  <si>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</si>
  <si>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</si>
  <si>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</si>
  <si>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</si>
  <si>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</si>
  <si>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</si>
  <si>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</si>
  <si>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</si>
  <si>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</si>
  <si>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</si>
  <si>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</si>
  <si>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</si>
  <si>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</si>
  <si>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</si>
  <si>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</si>
  <si>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</si>
  <si>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</si>
  <si>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</si>
  <si>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</si>
  <si>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</si>
  <si>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</si>
  <si>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</si>
  <si>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</si>
  <si>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</si>
  <si>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</si>
  <si>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</si>
  <si>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</si>
  <si>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</si>
  <si>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</si>
  <si>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</si>
  <si>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</si>
  <si>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</si>
  <si>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</si>
  <si>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</si>
  <si>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</si>
  <si>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</si>
  <si>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</si>
  <si>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</si>
  <si>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</si>
  <si>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</si>
  <si>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</si>
  <si>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</si>
  <si>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</si>
  <si>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</si>
  <si>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</si>
  <si>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</si>
  <si>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</si>
  <si>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</si>
  <si>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</si>
  <si>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</si>
  <si>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</si>
  <si>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</si>
  <si>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</si>
  <si>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</si>
  <si>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</si>
  <si>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</si>
  <si>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</si>
  <si>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</si>
  <si>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</si>
  <si>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</si>
  <si>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</si>
  <si>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</si>
  <si>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</si>
  <si>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</si>
  <si>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</si>
  <si>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</si>
  <si>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</si>
  <si>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</si>
  <si>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</si>
  <si>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</si>
  <si>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</si>
  <si>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</si>
  <si>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</si>
  <si>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</si>
  <si>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</si>
  <si>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</si>
  <si>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</si>
  <si>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</si>
  <si>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</si>
  <si>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</si>
  <si>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</si>
  <si>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</si>
  <si>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</si>
  <si>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</si>
  <si>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</si>
  <si>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</si>
  <si>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</si>
  <si>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</si>
  <si>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</si>
  <si>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</si>
  <si>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</si>
  <si>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</si>
  <si>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</si>
  <si>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</si>
  <si>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</si>
  <si>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</si>
  <si>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</si>
  <si>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</si>
  <si>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</si>
  <si>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</si>
  <si>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</si>
  <si>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</si>
  <si>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</si>
  <si>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</si>
  <si>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</si>
  <si>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</si>
  <si>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</si>
  <si>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</si>
  <si>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</si>
  <si>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</si>
  <si>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</si>
  <si>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</si>
  <si>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</si>
  <si>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</si>
  <si>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</si>
  <si>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</si>
  <si>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</si>
  <si>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</si>
  <si>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</si>
  <si>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</si>
  <si>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</si>
  <si>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</si>
  <si>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</si>
  <si>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</si>
  <si>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</si>
  <si>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</si>
  <si>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</si>
  <si>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</si>
  <si>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</si>
  <si>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</si>
  <si>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</si>
  <si>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</si>
  <si>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</si>
  <si>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</si>
  <si>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</si>
  <si>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</si>
  <si>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</si>
  <si>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</si>
  <si>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</si>
  <si>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</si>
  <si>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</si>
  <si>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</si>
  <si>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</si>
  <si>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</si>
  <si>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</si>
  <si>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</si>
  <si>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</si>
  <si>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</si>
  <si>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</si>
  <si>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</si>
  <si>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</si>
  <si>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</si>
  <si>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</si>
  <si>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</si>
  <si>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</si>
  <si>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</si>
  <si>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</si>
  <si>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</si>
  <si>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</si>
  <si>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</si>
  <si>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</si>
  <si>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</si>
  <si>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</si>
  <si>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</si>
  <si>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</si>
  <si>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</si>
  <si>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</si>
  <si>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</si>
  <si>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</si>
  <si>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</si>
  <si>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</si>
  <si>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</si>
  <si>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</si>
  <si>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</si>
  <si>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</si>
  <si>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</si>
  <si>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</si>
  <si>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</si>
  <si>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</si>
  <si>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</si>
  <si>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</si>
  <si>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</si>
  <si>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</si>
  <si>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</si>
  <si>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</si>
  <si>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</si>
  <si>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</si>
  <si>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</si>
  <si>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</si>
  <si>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</si>
  <si>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</si>
  <si>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</si>
  <si>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</si>
  <si>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</si>
  <si>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</si>
  <si>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</si>
  <si>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</si>
  <si>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</si>
  <si>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</si>
  <si>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</si>
  <si>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</si>
  <si>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</si>
  <si>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</si>
  <si>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</si>
  <si>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</si>
  <si>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</si>
  <si>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</si>
  <si>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</si>
  <si>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</si>
  <si>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</si>
  <si>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</si>
  <si>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</si>
  <si>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</si>
  <si>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</si>
  <si>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</si>
  <si>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</si>
  <si>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</si>
  <si>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</si>
  <si>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</si>
  <si>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</si>
  <si>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</si>
  <si>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</si>
  <si>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</si>
  <si>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</si>
  <si>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</si>
  <si>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</si>
  <si>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</si>
  <si>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</si>
  <si>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</si>
  <si>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</si>
  <si>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</si>
  <si>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</si>
  <si>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</si>
  <si>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</si>
  <si>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</si>
  <si>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</si>
  <si>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</si>
  <si>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</si>
  <si>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</si>
  <si>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</si>
  <si>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</si>
  <si>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</si>
  <si>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</si>
  <si>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</si>
  <si>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</si>
  <si>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</si>
  <si>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</si>
  <si>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</si>
  <si>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</si>
  <si>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</si>
  <si>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</si>
  <si>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</si>
  <si>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</si>
  <si>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</si>
  <si>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</si>
  <si>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</si>
  <si>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</si>
  <si>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</si>
  <si>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</si>
  <si>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</si>
  <si>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</si>
  <si>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</si>
  <si>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</si>
  <si>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</si>
  <si>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</si>
  <si>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</si>
  <si>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</si>
  <si>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</si>
  <si>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</si>
  <si>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</si>
  <si>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</si>
  <si>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</si>
  <si>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</si>
  <si>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</si>
  <si>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</si>
  <si>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</si>
  <si>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</si>
  <si>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</si>
  <si>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</si>
  <si>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</si>
  <si>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</si>
  <si>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</si>
  <si>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</si>
  <si>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</si>
  <si>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</si>
  <si>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</si>
  <si>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</si>
  <si>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</si>
  <si>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</si>
  <si>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</si>
  <si>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</si>
  <si>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</si>
  <si>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</si>
  <si>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</si>
  <si>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</si>
  <si>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</si>
  <si>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</si>
  <si>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</si>
  <si>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</si>
  <si>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</si>
  <si>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</si>
  <si>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</si>
  <si>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</si>
  <si>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</si>
  <si>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</si>
  <si>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</si>
  <si>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</si>
  <si>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</si>
  <si>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</si>
  <si>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</si>
  <si>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</si>
  <si>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</si>
  <si>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</si>
  <si>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</si>
  <si>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</si>
  <si>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</si>
  <si>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</si>
  <si>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</si>
  <si>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</si>
  <si>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</si>
  <si>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</si>
  <si>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</si>
  <si>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</si>
  <si>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</si>
  <si>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</si>
  <si>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</si>
  <si>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</si>
  <si>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</si>
  <si>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</si>
  <si>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</si>
  <si>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</si>
  <si>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</si>
  <si>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</si>
  <si>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</si>
  <si>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</si>
  <si>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</si>
  <si>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</si>
  <si>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</si>
  <si>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</si>
  <si>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</si>
  <si>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</si>
  <si>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</si>
  <si>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</si>
  <si>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</si>
  <si>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</si>
  <si>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</si>
  <si>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</si>
  <si>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</si>
  <si>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</si>
  <si>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</si>
  <si>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</si>
  <si>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</si>
  <si>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</si>
  <si>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</si>
  <si>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</si>
  <si>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</si>
  <si>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</si>
  <si>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</si>
  <si>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</si>
  <si>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</si>
  <si>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</si>
  <si>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</si>
  <si>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</si>
  <si>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</si>
  <si>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</si>
  <si>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</si>
  <si>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</si>
  <si>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</si>
  <si>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</si>
  <si>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</si>
  <si>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</si>
  <si>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</si>
  <si>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</si>
  <si>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</si>
  <si>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</si>
  <si>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</si>
  <si>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</si>
  <si>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</si>
  <si>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</si>
  <si>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</si>
  <si>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</si>
  <si>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</si>
  <si>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</si>
  <si>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</si>
  <si>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</si>
  <si>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</si>
  <si>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</si>
  <si>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</si>
  <si>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</si>
  <si>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</si>
  <si>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</si>
  <si>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</si>
  <si>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</si>
  <si>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</si>
  <si>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</si>
  <si>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</si>
  <si>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</si>
  <si>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</si>
  <si>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</si>
  <si>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</si>
  <si>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</si>
  <si>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</si>
  <si>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</si>
  <si>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</si>
  <si>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</si>
  <si>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</si>
  <si>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</si>
  <si>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</si>
  <si>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</si>
  <si>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</si>
  <si>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</si>
  <si>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</si>
  <si>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</si>
  <si>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</si>
  <si>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</si>
  <si>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</si>
  <si>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</si>
  <si>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</si>
  <si>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</si>
  <si>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</si>
  <si>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</si>
  <si>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</si>
  <si>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</si>
  <si>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</si>
  <si>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</si>
  <si>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</si>
  <si>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</si>
  <si>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</si>
  <si>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</si>
  <si>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</si>
  <si>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</si>
  <si>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</si>
  <si>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</si>
  <si>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</si>
  <si>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</si>
  <si>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</si>
  <si>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</si>
  <si>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</si>
  <si>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</si>
  <si>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</si>
  <si>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</si>
  <si>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</si>
  <si>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</si>
  <si>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</si>
  <si>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</si>
  <si>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</si>
  <si>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</si>
  <si>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</si>
  <si>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</si>
  <si>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</si>
  <si>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</si>
  <si>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</si>
  <si>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</si>
  <si>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</si>
  <si>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</si>
  <si>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</si>
  <si>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</si>
  <si>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</si>
  <si>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</si>
  <si>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</si>
  <si>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</si>
  <si>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</si>
  <si>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</si>
  <si>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</si>
  <si>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</si>
  <si>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</si>
  <si>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</si>
  <si>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</si>
  <si>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</si>
  <si>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</si>
  <si>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</si>
  <si>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</si>
  <si>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</si>
  <si>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</si>
  <si>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</si>
  <si>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</si>
  <si>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</si>
  <si>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</si>
  <si>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</si>
  <si>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</si>
  <si>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</si>
  <si>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</si>
  <si>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</si>
  <si>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</si>
  <si>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</si>
  <si>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</si>
  <si>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</si>
  <si>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</si>
  <si>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</si>
  <si>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</si>
  <si>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</si>
  <si>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</si>
  <si>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</si>
  <si>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</si>
  <si>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</si>
  <si>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</si>
  <si>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</si>
  <si>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</si>
  <si>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</si>
  <si>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</si>
  <si>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</si>
  <si>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</si>
  <si>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</si>
  <si>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</si>
  <si>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</si>
  <si>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</si>
  <si>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</si>
  <si>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</si>
  <si>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</si>
  <si>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</si>
  <si>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</si>
  <si>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</si>
  <si>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</si>
  <si>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</si>
  <si>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</si>
  <si>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</si>
  <si>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</si>
  <si>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</si>
  <si>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</si>
  <si>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</si>
  <si>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</si>
  <si>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</si>
  <si>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</si>
  <si>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</si>
  <si>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</si>
  <si>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</si>
  <si>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</si>
  <si>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</si>
  <si>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</si>
  <si>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</si>
  <si>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</si>
  <si>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</si>
  <si>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</si>
  <si>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</si>
  <si>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</si>
  <si>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</si>
  <si>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</si>
  <si>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</si>
  <si>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</si>
  <si>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</si>
  <si>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</si>
  <si>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</si>
  <si>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</si>
  <si>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</si>
  <si>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</si>
  <si>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</si>
  <si>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</si>
  <si>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</si>
  <si>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</si>
  <si>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</si>
  <si>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</si>
  <si>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</si>
  <si>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</si>
  <si>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</si>
  <si>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</si>
  <si>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</si>
  <si>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</si>
  <si>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</si>
  <si>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</si>
  <si>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</si>
  <si>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</si>
  <si>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</si>
  <si>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</si>
  <si>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</si>
  <si>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</si>
  <si>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</si>
  <si>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</si>
  <si>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</si>
  <si>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</si>
  <si>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</si>
  <si>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</si>
  <si>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</si>
  <si>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</si>
  <si>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</si>
  <si>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</si>
  <si>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</si>
  <si>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</si>
  <si>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</si>
  <si>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</si>
  <si>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</si>
  <si>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</si>
  <si>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</si>
  <si>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</si>
  <si>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</si>
  <si>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</si>
  <si>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</si>
  <si>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</si>
  <si>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</si>
  <si>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</si>
  <si>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</si>
  <si>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</si>
  <si>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</si>
  <si>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</si>
  <si>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</si>
  <si>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</si>
  <si>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</si>
  <si>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</si>
  <si>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</si>
  <si>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</si>
  <si>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</si>
  <si>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</si>
  <si>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</si>
  <si>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</si>
  <si>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</si>
  <si>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</si>
  <si>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</si>
  <si>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</si>
  <si>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</si>
  <si>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</si>
  <si>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</si>
  <si>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</si>
  <si>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</si>
  <si>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</si>
  <si>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</si>
  <si>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</si>
  <si>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</si>
  <si>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</si>
  <si>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</si>
  <si>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</si>
  <si>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</si>
  <si>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</si>
  <si>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</si>
  <si>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</si>
  <si>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</si>
  <si>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</si>
  <si>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</si>
  <si>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</si>
  <si>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</si>
  <si>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</si>
  <si>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</si>
  <si>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</si>
  <si>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</si>
  <si>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</si>
  <si>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</si>
  <si>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</si>
  <si>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</si>
  <si>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</si>
  <si>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</si>
  <si>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</si>
  <si>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</si>
  <si>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</si>
  <si>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</si>
  <si>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</si>
  <si>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</si>
  <si>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</si>
  <si>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</si>
  <si>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</si>
  <si>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</si>
  <si>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</si>
  <si>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</si>
  <si>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</si>
  <si>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</si>
  <si>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</si>
  <si>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</si>
  <si>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</si>
  <si>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</si>
  <si>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</si>
  <si>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</si>
  <si>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</si>
  <si>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</si>
  <si>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</si>
  <si>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</si>
  <si>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</si>
  <si>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</si>
  <si>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</si>
  <si>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</si>
  <si>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</si>
  <si>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</si>
  <si>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</si>
  <si>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</si>
  <si>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</si>
  <si>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</si>
  <si>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</si>
  <si>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</si>
  <si>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</si>
  <si>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</si>
  <si>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</si>
  <si>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</si>
  <si>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</si>
  <si>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</si>
  <si>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</si>
  <si>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</si>
  <si>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</si>
  <si>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</si>
  <si>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</si>
  <si>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</si>
  <si>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</si>
  <si>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</si>
  <si>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</si>
  <si>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</si>
  <si>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</si>
  <si>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</si>
  <si>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</si>
  <si>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</si>
  <si>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</si>
  <si>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</si>
  <si>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</si>
  <si>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</si>
  <si>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</si>
  <si>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</si>
  <si>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</si>
  <si>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</si>
  <si>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</si>
  <si>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</si>
  <si>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</si>
  <si>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</si>
  <si>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</si>
  <si>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</si>
  <si>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</si>
  <si>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</si>
  <si>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</si>
  <si>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</si>
  <si>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</si>
  <si>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</si>
  <si>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</si>
  <si>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</si>
  <si>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</si>
  <si>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</si>
  <si>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</si>
  <si>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</si>
  <si>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</si>
  <si>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</si>
  <si>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</si>
  <si>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</si>
  <si>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</si>
  <si>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</si>
  <si>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</si>
  <si>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</si>
  <si>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</si>
  <si>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</si>
  <si>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</si>
  <si>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</si>
  <si>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</si>
  <si>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</si>
  <si>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</si>
  <si>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</si>
  <si>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</si>
  <si>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</si>
  <si>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</si>
  <si>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</si>
  <si>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</si>
  <si>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</si>
  <si>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</si>
  <si>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</si>
  <si>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</si>
  <si>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</si>
  <si>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</si>
  <si>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</si>
  <si>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</si>
  <si>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</si>
  <si>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</si>
  <si>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</si>
  <si>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</si>
  <si>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</si>
  <si>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</si>
  <si>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</si>
  <si>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</si>
  <si>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</si>
  <si>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</si>
  <si>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</si>
  <si>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</si>
  <si>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</si>
  <si>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</si>
  <si>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</si>
  <si>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</si>
  <si>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</si>
  <si>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</si>
  <si>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</si>
  <si>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</si>
  <si>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</si>
  <si>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</si>
  <si>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</si>
  <si>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</si>
  <si>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</si>
  <si>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</si>
  <si>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</si>
  <si>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</si>
  <si>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</si>
  <si>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</si>
  <si>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</si>
  <si>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</si>
  <si>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</si>
  <si>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</si>
  <si>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</si>
  <si>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</si>
  <si>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</si>
  <si>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</si>
  <si>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</si>
  <si>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</si>
  <si>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</si>
  <si>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</si>
  <si>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</si>
  <si>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</si>
  <si>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</si>
  <si>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</si>
  <si>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</si>
  <si>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</si>
  <si>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</si>
  <si>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</si>
  <si>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</si>
  <si>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</si>
  <si>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</si>
  <si>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</si>
  <si>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</si>
  <si>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</si>
  <si>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</si>
  <si>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</si>
  <si>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</si>
  <si>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</si>
  <si>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</si>
  <si>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</si>
  <si>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</si>
  <si>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</si>
  <si>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</si>
  <si>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</si>
  <si>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</si>
  <si>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</si>
  <si>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</si>
  <si>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</si>
  <si>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</si>
  <si>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</si>
  <si>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</si>
  <si>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</si>
  <si>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</si>
  <si>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</si>
  <si>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</si>
  <si>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</si>
  <si>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</si>
  <si>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</si>
  <si>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</si>
  <si>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</si>
  <si>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</si>
  <si>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</si>
  <si>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</si>
  <si>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</si>
  <si>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</si>
  <si>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</si>
  <si>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</si>
  <si>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</si>
  <si>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</si>
  <si>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</si>
  <si>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</si>
  <si>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</si>
  <si>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</si>
  <si>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</si>
  <si>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</si>
  <si>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</si>
  <si>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</si>
  <si>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</si>
  <si>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</si>
  <si>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</si>
  <si>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</si>
  <si>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</si>
  <si>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</si>
  <si>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</si>
  <si>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</si>
  <si>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</si>
  <si>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</si>
  <si>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</si>
  <si>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</si>
  <si>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</si>
  <si>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</si>
  <si>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</si>
  <si>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</si>
  <si>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</si>
  <si>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</si>
  <si>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</si>
  <si>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</si>
  <si>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</si>
  <si>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</si>
  <si>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</si>
  <si>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</si>
  <si>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</si>
  <si>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</si>
  <si>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</si>
  <si>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</si>
  <si>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</si>
  <si>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</si>
  <si>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</si>
  <si>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</si>
  <si>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</si>
  <si>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</si>
  <si>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</si>
  <si>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</si>
  <si>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</si>
  <si>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</si>
  <si>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</si>
  <si>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</si>
  <si>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</si>
  <si>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</si>
  <si>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</si>
  <si>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</si>
  <si>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</si>
  <si>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</si>
  <si>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</si>
  <si>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</si>
  <si>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</si>
  <si>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</si>
  <si>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</si>
  <si>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</si>
  <si>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</si>
  <si>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</si>
  <si>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</si>
  <si>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</si>
  <si>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</si>
  <si>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</si>
  <si>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</si>
  <si>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</si>
  <si>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</si>
  <si>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</si>
  <si>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</si>
  <si>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</si>
  <si>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</si>
  <si>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</si>
  <si>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</si>
  <si>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</si>
  <si>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</si>
  <si>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</si>
  <si>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</si>
  <si>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</si>
  <si>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</si>
  <si>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</si>
  <si>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</si>
  <si>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</si>
  <si>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</si>
  <si>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</si>
  <si>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</si>
  <si>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</si>
  <si>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</si>
  <si>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</si>
  <si>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</si>
  <si>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</si>
  <si>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</si>
  <si>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</si>
  <si>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</si>
  <si>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</si>
  <si>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</si>
  <si>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</si>
  <si>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</si>
  <si>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</si>
  <si>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</si>
  <si>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</si>
  <si>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</si>
  <si>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</si>
  <si>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</si>
  <si>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</si>
  <si>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</si>
  <si>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</si>
  <si>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</si>
  <si>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</si>
  <si>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</si>
  <si>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</si>
  <si>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</si>
  <si>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</si>
  <si>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</si>
  <si>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</si>
  <si>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</si>
  <si>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</si>
  <si>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</si>
  <si>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</si>
  <si>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</si>
  <si>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</si>
  <si>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</si>
  <si>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</si>
  <si>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</si>
  <si>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</si>
  <si>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</si>
  <si>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</si>
  <si>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</si>
  <si>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</si>
  <si>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</si>
  <si>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</si>
  <si>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</si>
  <si>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</si>
  <si>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</si>
  <si>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</si>
  <si>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</si>
  <si>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</si>
  <si>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</si>
  <si>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</si>
  <si>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</si>
  <si>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</si>
  <si>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</si>
  <si>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</si>
  <si>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</si>
  <si>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</si>
  <si>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</si>
  <si>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</si>
  <si>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</si>
  <si>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</si>
  <si>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</si>
  <si>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</si>
  <si>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</si>
  <si>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</si>
  <si>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</si>
  <si>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</si>
  <si>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</si>
  <si>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</si>
  <si>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</si>
  <si>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</si>
  <si>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</si>
  <si>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</si>
  <si>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</si>
  <si>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</si>
  <si>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</si>
  <si>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</si>
  <si>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</si>
  <si>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</si>
  <si>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</si>
  <si>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</si>
  <si>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</si>
  <si>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</si>
  <si>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</si>
  <si>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</si>
  <si>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</si>
  <si>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</si>
  <si>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</si>
  <si>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</si>
  <si>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</si>
  <si>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</si>
  <si>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</si>
  <si>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</si>
  <si>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</si>
  <si>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</si>
  <si>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</si>
  <si>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</si>
  <si>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</si>
  <si>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</si>
  <si>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</si>
  <si>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</si>
  <si>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</si>
  <si>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</si>
  <si>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</si>
  <si>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</si>
  <si>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</si>
  <si>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</si>
  <si>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</si>
  <si>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</si>
  <si>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</si>
  <si>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</si>
  <si>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</si>
  <si>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</si>
  <si>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</si>
  <si>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</si>
  <si>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</si>
  <si>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</si>
  <si>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</si>
  <si>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</si>
  <si>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</si>
  <si>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</si>
  <si>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</si>
  <si>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</si>
  <si>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</si>
  <si>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</si>
  <si>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</si>
  <si>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</si>
  <si>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</si>
  <si>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</si>
  <si>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</si>
  <si>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</si>
  <si>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</si>
  <si>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</si>
  <si>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</si>
  <si>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</si>
  <si>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</si>
  <si>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</si>
  <si>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</si>
  <si>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</si>
  <si>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</si>
  <si>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</si>
  <si>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</si>
  <si>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</si>
  <si>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</si>
  <si>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</si>
  <si>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</si>
  <si>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</si>
  <si>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</si>
  <si>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</si>
  <si>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</si>
  <si>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</si>
  <si>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</si>
  <si>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</si>
  <si>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</si>
  <si>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</si>
  <si>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</si>
  <si>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</si>
  <si>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</si>
  <si>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</si>
  <si>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</si>
  <si>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</si>
  <si>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</si>
  <si>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</si>
  <si>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</si>
  <si>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</si>
  <si>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</si>
  <si>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</si>
  <si>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</si>
  <si>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</si>
  <si>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</si>
  <si>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</si>
  <si>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</si>
  <si>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</si>
  <si>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</si>
  <si>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</si>
  <si>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</si>
  <si>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</si>
  <si>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</si>
  <si>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</si>
  <si>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</si>
  <si>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</si>
  <si>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</si>
  <si>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</si>
  <si>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</si>
  <si>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</si>
  <si>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</si>
  <si>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</si>
  <si>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</si>
  <si>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</si>
  <si>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</si>
  <si>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</si>
  <si>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</si>
  <si>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</si>
  <si>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</si>
  <si>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</si>
  <si>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</si>
  <si>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</si>
  <si>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</si>
  <si>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</si>
  <si>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</si>
  <si>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</si>
  <si>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</si>
  <si>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</si>
  <si>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</si>
  <si>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</si>
  <si>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</si>
  <si>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</si>
  <si>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</si>
  <si>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</si>
  <si>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</si>
  <si>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</si>
  <si>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</si>
  <si>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</si>
  <si>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</si>
  <si>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</si>
  <si>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</si>
  <si>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</si>
  <si>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</si>
  <si>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</si>
  <si>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</si>
  <si>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</si>
  <si>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</si>
  <si>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</si>
  <si>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</si>
  <si>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</si>
  <si>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</si>
  <si>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</si>
  <si>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</si>
  <si>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</si>
  <si>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</si>
  <si>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</si>
  <si>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</si>
  <si>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</si>
  <si>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</si>
  <si>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</si>
  <si>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</si>
  <si>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</si>
  <si>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</si>
  <si>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</si>
  <si>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</si>
  <si>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</si>
  <si>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</si>
  <si>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</si>
  <si>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</si>
  <si>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</si>
  <si>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</si>
  <si>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</si>
  <si>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</si>
  <si>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</si>
  <si>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</si>
  <si>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</si>
  <si>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</si>
  <si>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</si>
  <si>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</si>
  <si>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</si>
  <si>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</si>
  <si>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</si>
  <si>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</si>
  <si>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</si>
  <si>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</si>
  <si>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</si>
  <si>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</si>
  <si>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</si>
  <si>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</si>
  <si>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</si>
  <si>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</si>
  <si>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</si>
  <si>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</si>
  <si>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</si>
  <si>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</si>
  <si>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</si>
  <si>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</si>
  <si>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</si>
  <si>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</si>
  <si>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</si>
  <si>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</si>
  <si>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</si>
  <si>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</si>
  <si>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</si>
  <si>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</si>
  <si>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</si>
  <si>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</si>
  <si>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</si>
  <si>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</si>
  <si>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</si>
  <si>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</si>
  <si>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</si>
  <si>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</si>
  <si>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</si>
  <si>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</si>
  <si>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</si>
  <si>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</si>
  <si>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</si>
  <si>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</si>
  <si>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</si>
  <si>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</si>
  <si>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</si>
  <si>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</si>
  <si>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</si>
  <si>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</si>
  <si>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</si>
  <si>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</si>
  <si>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</si>
  <si>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</si>
  <si>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</si>
  <si>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</si>
  <si>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</si>
  <si>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</si>
  <si>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</si>
  <si>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</si>
  <si>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</si>
  <si>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</si>
  <si>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</si>
  <si>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</si>
  <si>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</si>
  <si>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</si>
  <si>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</si>
  <si>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</si>
  <si>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</si>
  <si>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</si>
  <si>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</si>
  <si>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</si>
  <si>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</si>
  <si>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</si>
  <si>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</si>
  <si>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</si>
  <si>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</si>
  <si>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</si>
  <si>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</si>
  <si>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</si>
  <si>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</si>
  <si>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</si>
  <si>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</si>
  <si>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</si>
  <si>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</si>
  <si>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</si>
  <si>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</si>
  <si>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</si>
  <si>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</si>
  <si>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</si>
  <si>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</si>
  <si>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</si>
  <si>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</si>
  <si>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</si>
  <si>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</si>
  <si>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</si>
  <si>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</si>
  <si>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</si>
  <si>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</si>
  <si>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</si>
  <si>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</si>
  <si>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</si>
  <si>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</si>
  <si>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</si>
  <si>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</si>
  <si>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</si>
  <si>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</si>
  <si>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</si>
  <si>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</si>
  <si>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</si>
  <si>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</si>
  <si>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</si>
  <si>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</si>
  <si>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</si>
  <si>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</si>
  <si>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</si>
  <si>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</si>
  <si>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</si>
  <si>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</si>
  <si>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</si>
  <si>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</si>
  <si>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</si>
  <si>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</si>
  <si>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</si>
  <si>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</si>
  <si>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</si>
  <si>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</si>
  <si>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</si>
  <si>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</si>
  <si>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</si>
  <si>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</si>
  <si>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</si>
  <si>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</si>
  <si>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</si>
  <si>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</si>
  <si>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</si>
  <si>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</si>
  <si>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</si>
  <si>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</si>
  <si>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</si>
  <si>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</si>
  <si>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</si>
  <si>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</si>
  <si>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</si>
  <si>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</si>
  <si>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</si>
  <si>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</si>
  <si>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</si>
  <si>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</si>
  <si>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</si>
  <si>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</si>
  <si>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</si>
  <si>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</si>
  <si>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</si>
  <si>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</si>
  <si>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</si>
  <si>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</si>
  <si>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</si>
  <si>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</si>
  <si>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</si>
  <si>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</si>
  <si>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</si>
  <si>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</si>
  <si>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</si>
  <si>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</si>
  <si>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</si>
  <si>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</si>
  <si>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</si>
  <si>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</si>
  <si>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</si>
  <si>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</si>
  <si>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</si>
  <si>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</si>
  <si>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</si>
  <si>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</si>
  <si>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</si>
  <si>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</si>
  <si>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</si>
  <si>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</si>
  <si>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</si>
  <si>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</si>
  <si>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</si>
  <si>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</si>
  <si>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</si>
  <si>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</si>
  <si>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</si>
  <si>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</si>
  <si>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</si>
  <si>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</si>
  <si>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</si>
  <si>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</si>
  <si>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</si>
  <si>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</si>
  <si>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</si>
  <si>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</si>
  <si>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</si>
  <si>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</si>
  <si>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</si>
  <si>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</si>
  <si>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</si>
  <si>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</si>
  <si>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</si>
  <si>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</si>
  <si>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</si>
  <si>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</si>
  <si>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</si>
  <si>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</si>
  <si>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</si>
  <si>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</si>
  <si>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</si>
  <si>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</si>
  <si>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</si>
  <si>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</si>
  <si>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</si>
  <si>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</si>
  <si>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</si>
  <si>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</si>
  <si>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</si>
  <si>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</si>
  <si>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</si>
  <si>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</si>
  <si>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</si>
  <si>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</si>
  <si>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</si>
  <si>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</si>
  <si>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</si>
  <si>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</si>
  <si>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</si>
  <si>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</si>
  <si>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</si>
  <si>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</si>
  <si>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</si>
  <si>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</si>
  <si>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</si>
  <si>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</si>
  <si>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</si>
  <si>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</si>
  <si>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</si>
  <si>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</si>
  <si>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</si>
  <si>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</si>
  <si>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</si>
  <si>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</si>
  <si>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</si>
  <si>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</si>
  <si>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</si>
  <si>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</si>
  <si>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</si>
  <si>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</si>
  <si>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</si>
  <si>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</si>
  <si>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</si>
  <si>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</si>
  <si>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</si>
  <si>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</si>
  <si>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</si>
  <si>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</si>
  <si>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</si>
  <si>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</si>
  <si>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</si>
  <si>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</si>
  <si>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</si>
  <si>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</si>
  <si>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</si>
  <si>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</si>
  <si>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</si>
  <si>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</si>
  <si>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</si>
  <si>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</si>
  <si>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</si>
  <si>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</si>
  <si>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</si>
  <si>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</si>
  <si>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</si>
  <si>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</si>
  <si>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</si>
  <si>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</si>
  <si>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</si>
  <si>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</si>
  <si>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</si>
  <si>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</si>
  <si>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</si>
  <si>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</si>
  <si>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</si>
  <si>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</si>
  <si>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</si>
  <si>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</si>
  <si>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</si>
  <si>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</si>
  <si>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</si>
  <si>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</si>
  <si>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</si>
  <si>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</si>
  <si>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</si>
  <si>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</si>
  <si>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</si>
  <si>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</si>
  <si>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</si>
  <si>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</si>
  <si>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</si>
  <si>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</si>
  <si>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</si>
  <si>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</si>
  <si>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</si>
  <si>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</si>
  <si>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</si>
  <si>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</si>
  <si>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</si>
  <si>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</si>
  <si>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</si>
  <si>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</si>
  <si>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</si>
  <si>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</si>
  <si>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</si>
  <si>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</si>
  <si>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</si>
  <si>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</si>
  <si>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</si>
  <si>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</si>
  <si>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</si>
  <si>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</si>
  <si>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</si>
  <si>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</si>
  <si>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</si>
  <si>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</si>
  <si>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</si>
  <si>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</si>
  <si>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</si>
  <si>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</si>
  <si>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</si>
  <si>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</si>
  <si>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</si>
  <si>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</si>
  <si>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</si>
  <si>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</si>
  <si>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</si>
  <si>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</si>
  <si>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</si>
  <si>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</si>
  <si>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</si>
  <si>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</si>
  <si>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</si>
  <si>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</si>
  <si>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</si>
  <si>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</si>
  <si>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</si>
  <si>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</si>
  <si>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</si>
  <si>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</si>
  <si>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</si>
  <si>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</si>
  <si>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</si>
  <si>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</si>
  <si>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</si>
  <si>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</si>
  <si>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</si>
  <si>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</si>
  <si>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</si>
  <si>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</si>
  <si>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</si>
  <si>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</si>
  <si>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</si>
  <si>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</si>
  <si>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</si>
  <si>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</si>
  <si>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</si>
  <si>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</si>
  <si>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</si>
  <si>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</si>
  <si>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</si>
  <si>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</si>
  <si>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</si>
  <si>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</si>
  <si>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</si>
  <si>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</si>
  <si>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</si>
  <si>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</si>
  <si>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</si>
  <si>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</si>
  <si>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</si>
  <si>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</si>
  <si>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</si>
  <si>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</si>
  <si>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</si>
  <si>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</si>
  <si>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</si>
  <si>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</si>
  <si>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</si>
  <si>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</si>
  <si>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</si>
  <si>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</si>
  <si>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</si>
  <si>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</si>
  <si>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</si>
  <si>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</si>
  <si>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</si>
  <si>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</si>
  <si>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</si>
  <si>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</si>
  <si>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</si>
  <si>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</si>
  <si>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</si>
  <si>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</si>
  <si>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</si>
  <si>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</si>
  <si>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</si>
  <si>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</si>
  <si>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</si>
  <si>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</si>
  <si>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</si>
  <si>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</si>
  <si>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</si>
  <si>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</si>
  <si>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</si>
  <si>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</si>
  <si>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</si>
  <si>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</si>
  <si>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</si>
  <si>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</si>
  <si>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</si>
  <si>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</si>
  <si>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</si>
  <si>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</si>
  <si>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</si>
  <si>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</si>
  <si>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</si>
  <si>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</si>
  <si>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</si>
  <si>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</si>
  <si>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</si>
  <si>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</si>
  <si>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</si>
  <si>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</si>
  <si>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</si>
  <si>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</si>
  <si>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</si>
  <si>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</si>
  <si>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</si>
  <si>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</si>
  <si>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</si>
  <si>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</si>
  <si>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</si>
  <si>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</si>
  <si>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</si>
  <si>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</si>
  <si>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</si>
  <si>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</si>
  <si>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</si>
  <si>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</si>
  <si>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</si>
  <si>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</si>
  <si>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</si>
  <si>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</si>
  <si>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</si>
  <si>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</si>
  <si>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</si>
  <si>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</si>
  <si>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</si>
  <si>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</si>
  <si>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</si>
  <si>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</si>
  <si>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</si>
  <si>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</si>
  <si>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</si>
  <si>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</si>
  <si>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</si>
  <si>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</si>
  <si>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</si>
  <si>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</si>
  <si>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</si>
  <si>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</si>
  <si>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</si>
  <si>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</si>
  <si>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</si>
  <si>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</si>
  <si>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</si>
  <si>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</si>
  <si>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</si>
  <si>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</si>
  <si>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</si>
  <si>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</si>
  <si>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</si>
  <si>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</si>
  <si>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</si>
  <si>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</si>
  <si>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</si>
  <si>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</si>
  <si>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</si>
  <si>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</si>
  <si>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</si>
  <si>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</si>
  <si>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</si>
  <si>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</si>
  <si>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</si>
  <si>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</si>
  <si>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</si>
  <si>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</si>
  <si>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</si>
  <si>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</si>
  <si>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</si>
  <si>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</si>
  <si>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</si>
  <si>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</si>
  <si>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</si>
  <si>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</si>
  <si>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</si>
  <si>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</si>
  <si>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</si>
  <si>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</si>
  <si>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</si>
  <si>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</si>
  <si>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</si>
  <si>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</si>
  <si>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</si>
  <si>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</si>
  <si>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</si>
  <si>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</si>
  <si>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</si>
  <si>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</si>
  <si>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</si>
  <si>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</si>
  <si>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</si>
  <si>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</si>
  <si>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</si>
  <si>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</si>
  <si>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</si>
  <si>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</si>
  <si>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</si>
  <si>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</si>
  <si>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</si>
  <si>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</si>
  <si>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</si>
  <si>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</si>
  <si>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</si>
  <si>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</si>
  <si>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</si>
  <si>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</si>
  <si>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</si>
  <si>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</si>
  <si>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</si>
  <si>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</si>
  <si>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</si>
  <si>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</si>
  <si>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</si>
  <si>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</si>
  <si>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</si>
  <si>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</si>
  <si>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</si>
  <si>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</si>
  <si>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</si>
  <si>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</si>
  <si>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</si>
  <si>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</si>
  <si>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</si>
  <si>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</si>
  <si>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</si>
  <si>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</si>
  <si>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</si>
  <si>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</si>
  <si>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</si>
  <si>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</si>
  <si>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</si>
  <si>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</si>
  <si>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</si>
  <si>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</si>
  <si>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</si>
  <si>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</si>
  <si>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</si>
  <si>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</si>
  <si>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</si>
  <si>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</si>
  <si>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</si>
  <si>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</si>
  <si>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</si>
  <si>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</si>
  <si>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</si>
  <si>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</si>
  <si>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</si>
  <si>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</si>
  <si>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</si>
  <si>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</si>
  <si>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</si>
  <si>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</si>
  <si>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</si>
  <si>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</si>
  <si>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</si>
  <si>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</si>
  <si>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</si>
  <si>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</si>
  <si>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</si>
  <si>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</si>
  <si>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</si>
  <si>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</si>
  <si>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</si>
  <si>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</si>
  <si>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</si>
  <si>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</si>
  <si>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</si>
  <si>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</si>
  <si>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</si>
  <si>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</si>
  <si>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</si>
  <si>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</si>
  <si>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</si>
  <si>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</si>
  <si>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</si>
  <si>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</si>
  <si>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</si>
  <si>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</si>
  <si>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</si>
  <si>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</si>
  <si>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</si>
  <si>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</si>
  <si>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</si>
  <si>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</si>
  <si>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</si>
  <si>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</si>
  <si>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</si>
  <si>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</si>
  <si>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</si>
  <si>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</si>
  <si>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</si>
  <si>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</si>
  <si>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</si>
  <si>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</si>
  <si>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</si>
  <si>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</si>
  <si>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</si>
  <si>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</si>
  <si>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</si>
  <si>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</si>
  <si>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</si>
  <si>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</si>
  <si>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</si>
  <si>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</si>
  <si>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</si>
  <si>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</si>
  <si>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</si>
  <si>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</si>
  <si>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</si>
  <si>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</si>
  <si>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</si>
  <si>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</si>
  <si>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</si>
  <si>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</si>
  <si>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</si>
  <si>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</si>
  <si>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</si>
  <si>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</si>
  <si>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</si>
  <si>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</si>
  <si>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</si>
  <si>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</si>
  <si>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</si>
  <si>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</si>
  <si>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</si>
  <si>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</si>
  <si>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</si>
  <si>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</si>
  <si>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</si>
  <si>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</si>
  <si>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</si>
  <si>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</si>
  <si>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</si>
  <si>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</si>
  <si>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</si>
  <si>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</si>
  <si>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</si>
  <si>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</si>
  <si>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</si>
  <si>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</si>
  <si>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</si>
  <si>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</si>
  <si>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</si>
  <si>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</si>
  <si>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</si>
  <si>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</si>
  <si>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</si>
  <si>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</si>
  <si>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</si>
  <si>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</si>
  <si>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</si>
  <si>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</si>
  <si>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</si>
  <si>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</si>
  <si>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</si>
  <si>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</si>
  <si>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</si>
  <si>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</si>
  <si>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</si>
  <si>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</si>
  <si>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</si>
  <si>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</si>
  <si>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</si>
  <si>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</si>
  <si>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</si>
  <si>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</si>
  <si>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</si>
  <si>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</si>
  <si>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</si>
  <si>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</si>
  <si>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</si>
  <si>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</si>
  <si>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</si>
  <si>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</si>
  <si>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</si>
  <si>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</si>
  <si>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</si>
  <si>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</si>
  <si>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</si>
  <si>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</si>
  <si>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</si>
  <si>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</si>
  <si>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</si>
  <si>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</si>
  <si>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</si>
  <si>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</si>
  <si>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</si>
  <si>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</si>
  <si>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</si>
  <si>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</si>
  <si>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</si>
  <si>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</si>
  <si>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</si>
  <si>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</si>
  <si>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</si>
  <si>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</si>
  <si>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</si>
  <si>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</si>
  <si>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</si>
  <si>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</si>
  <si>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</si>
  <si>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</si>
  <si>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</si>
  <si>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</si>
  <si>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</si>
  <si>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</si>
  <si>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</si>
  <si>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</si>
  <si>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</si>
  <si>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</si>
  <si>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</si>
  <si>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</si>
  <si>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</si>
  <si>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</si>
  <si>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</si>
  <si>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</si>
  <si>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</si>
  <si>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</si>
  <si>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</si>
  <si>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</si>
  <si>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</si>
  <si>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</si>
  <si>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</si>
  <si>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</si>
  <si>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</si>
  <si>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</si>
  <si>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</si>
  <si>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</si>
  <si>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</si>
  <si>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</si>
  <si>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</si>
  <si>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</si>
  <si>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</si>
  <si>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</si>
  <si>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</si>
  <si>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</si>
  <si>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</si>
  <si>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</si>
  <si>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</si>
  <si>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</si>
  <si>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</si>
  <si>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</si>
  <si>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</si>
  <si>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</si>
  <si>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</si>
  <si>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</si>
  <si>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</si>
  <si>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</si>
  <si>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</si>
  <si>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</si>
  <si>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</si>
  <si>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</si>
  <si>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</si>
  <si>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</si>
  <si>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</si>
  <si>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</si>
  <si>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</si>
  <si>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</si>
  <si>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</si>
  <si>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</si>
  <si>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</si>
  <si>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</si>
  <si>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</si>
  <si>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</si>
  <si>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</si>
  <si>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</si>
  <si>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</si>
  <si>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</si>
  <si>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</si>
  <si>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</si>
  <si>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</si>
  <si>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</si>
  <si>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</si>
  <si>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</si>
  <si>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</si>
  <si>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</si>
  <si>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</si>
  <si>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</si>
  <si>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</si>
  <si>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</si>
  <si>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</si>
  <si>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</si>
  <si>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</si>
  <si>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</si>
  <si>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</si>
  <si>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</si>
  <si>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</si>
  <si>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</si>
  <si>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</si>
  <si>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</si>
  <si>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</si>
  <si>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</si>
  <si>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</si>
  <si>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</si>
  <si>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</si>
  <si>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</si>
  <si>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</si>
  <si>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</si>
  <si>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</si>
  <si>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</si>
  <si>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</si>
  <si>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</si>
  <si>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</si>
  <si>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</si>
  <si>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</si>
  <si>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</si>
  <si>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</si>
  <si>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</si>
  <si>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</si>
  <si>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</si>
  <si>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</si>
  <si>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</si>
  <si>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</si>
  <si>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</si>
  <si>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</si>
  <si>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</si>
  <si>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</si>
  <si>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</si>
  <si>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</si>
  <si>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</si>
  <si>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</si>
  <si>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</si>
  <si>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</si>
  <si>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</si>
  <si>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</si>
  <si>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</si>
  <si>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</si>
  <si>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</si>
  <si>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</si>
  <si>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</si>
  <si>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</si>
  <si>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</si>
  <si>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</si>
  <si>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</si>
  <si>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</si>
  <si>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</si>
  <si>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</si>
  <si>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</si>
  <si>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</si>
  <si>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</si>
  <si>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</si>
  <si>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</si>
  <si>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</si>
  <si>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</si>
  <si>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</si>
  <si>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</si>
  <si>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</si>
  <si>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</si>
  <si>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</si>
  <si>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</si>
  <si>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</si>
  <si>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</si>
  <si>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</si>
  <si>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</si>
  <si>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</si>
  <si>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</si>
  <si>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</si>
  <si>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</si>
  <si>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</si>
  <si>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</si>
  <si>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</si>
  <si>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</si>
  <si>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</si>
  <si>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</si>
  <si>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</si>
  <si>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</si>
  <si>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</si>
  <si>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</si>
  <si>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</si>
  <si>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</si>
  <si>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</si>
  <si>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</si>
  <si>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</si>
  <si>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</si>
  <si>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</si>
  <si>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</si>
  <si>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</si>
  <si>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</si>
  <si>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</si>
  <si>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</si>
  <si>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</si>
  <si>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</si>
  <si>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</si>
  <si>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</si>
  <si>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</si>
  <si>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</si>
  <si>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</si>
  <si>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</si>
  <si>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</si>
  <si>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</si>
  <si>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</si>
  <si>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</si>
  <si>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</si>
  <si>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</si>
  <si>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</si>
  <si>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</si>
  <si>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</si>
  <si>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</si>
  <si>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</si>
  <si>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</si>
  <si>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</si>
  <si>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</si>
  <si>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</si>
  <si>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</si>
  <si>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</si>
  <si>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</si>
  <si>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</si>
  <si>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</si>
  <si>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</si>
  <si>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</si>
  <si>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</si>
  <si>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</si>
  <si>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</si>
  <si>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</si>
  <si>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</si>
  <si>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</si>
  <si>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</si>
  <si>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</si>
  <si>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</si>
  <si>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</si>
  <si>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</si>
  <si>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</si>
  <si>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</si>
  <si>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</si>
  <si>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</si>
  <si>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</si>
  <si>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</si>
  <si>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</si>
  <si>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</si>
  <si>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</si>
  <si>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</si>
  <si>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</si>
  <si>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</si>
  <si>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</si>
  <si>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</si>
  <si>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</si>
  <si>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</si>
  <si>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</si>
  <si>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</si>
  <si>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</si>
  <si>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</si>
  <si>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</si>
  <si>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</si>
  <si>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</si>
  <si>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</si>
  <si>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</si>
  <si>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</si>
  <si>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</si>
  <si>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</si>
  <si>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</si>
  <si>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</si>
  <si>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</si>
  <si>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</si>
  <si>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</si>
  <si>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</si>
  <si>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</si>
  <si>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</si>
  <si>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</si>
  <si>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</si>
  <si>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</si>
  <si>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</si>
  <si>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</si>
  <si>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</si>
  <si>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</si>
  <si>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</si>
  <si>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</si>
  <si>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</si>
  <si>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</si>
  <si>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</si>
  <si>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</si>
  <si>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</si>
  <si>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</si>
  <si>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</si>
  <si>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</si>
  <si>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</si>
  <si>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</si>
  <si>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</si>
  <si>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</si>
  <si>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</si>
  <si>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</si>
  <si>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</si>
  <si>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</si>
  <si>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</si>
  <si>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</si>
  <si>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</si>
  <si>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</si>
  <si>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</si>
  <si>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</si>
  <si>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</si>
  <si>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</si>
  <si>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</si>
  <si>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</si>
  <si>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</si>
  <si>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</si>
  <si>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</si>
  <si>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</si>
  <si>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</si>
  <si>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</si>
  <si>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</si>
  <si>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</si>
  <si>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</si>
  <si>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</si>
  <si>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</si>
  <si>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</si>
  <si>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</si>
  <si>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</si>
  <si>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</si>
  <si>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</si>
  <si>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</si>
  <si>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</si>
  <si>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</si>
  <si>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</si>
  <si>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</si>
  <si>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</si>
  <si>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</si>
  <si>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</si>
  <si>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</si>
  <si>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</si>
  <si>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</si>
  <si>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</si>
  <si>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</si>
  <si>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</si>
  <si>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</si>
  <si>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</si>
  <si>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</si>
  <si>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</si>
  <si>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</si>
  <si>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</si>
  <si>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</si>
  <si>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</si>
  <si>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</si>
  <si>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</si>
  <si>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</si>
  <si>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</si>
  <si>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</si>
  <si>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</si>
  <si>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</si>
  <si>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</si>
  <si>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</si>
  <si>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</si>
  <si>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</si>
  <si>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</si>
  <si>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</si>
  <si>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</si>
  <si>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</si>
  <si>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</si>
  <si>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</si>
  <si>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</si>
  <si>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</si>
  <si>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</si>
  <si>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</si>
  <si>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</si>
  <si>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</si>
  <si>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</si>
  <si>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</si>
  <si>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</si>
  <si>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</si>
  <si>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</si>
  <si>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</si>
  <si>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</si>
  <si>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</si>
  <si>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</si>
  <si>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</si>
  <si>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</si>
  <si>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</si>
  <si>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</si>
  <si>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</si>
  <si>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</si>
  <si>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</si>
  <si>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</si>
  <si>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</si>
  <si>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</si>
  <si>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</si>
  <si>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</si>
  <si>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</si>
  <si>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</si>
  <si>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</si>
  <si>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</si>
  <si>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</si>
  <si>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</si>
  <si>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</si>
  <si>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</si>
  <si>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</si>
  <si>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</si>
  <si>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</si>
  <si>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</si>
  <si>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</si>
  <si>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</si>
  <si>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</si>
  <si>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</si>
  <si>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</si>
  <si>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</si>
  <si>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</si>
  <si>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</si>
  <si>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</si>
  <si>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</si>
  <si>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</si>
  <si>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</si>
  <si>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</si>
  <si>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</si>
  <si>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</si>
  <si>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</si>
  <si>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</si>
  <si>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</si>
  <si>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</si>
  <si>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</si>
  <si>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</si>
  <si>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</si>
  <si>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</si>
  <si>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</si>
  <si>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</si>
  <si>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</si>
  <si>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</si>
  <si>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</si>
  <si>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</si>
  <si>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</si>
  <si>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</si>
  <si>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</si>
  <si>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</si>
  <si>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</si>
  <si>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</si>
  <si>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</si>
  <si>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</si>
  <si>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</si>
  <si>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</si>
  <si>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</si>
  <si>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</si>
  <si>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</si>
  <si>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</si>
  <si>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</si>
  <si>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</si>
  <si>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</si>
  <si>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</si>
  <si>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</si>
  <si>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</si>
  <si>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</si>
  <si>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</si>
  <si>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</si>
  <si>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</si>
  <si>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</si>
  <si>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</si>
  <si>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</si>
  <si>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</si>
  <si>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</si>
  <si>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</si>
  <si>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</si>
  <si>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</si>
  <si>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</si>
  <si>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</si>
  <si>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</si>
  <si>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</si>
  <si>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</si>
  <si>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</si>
  <si>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</si>
  <si>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</si>
  <si>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</si>
  <si>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</si>
  <si>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</si>
  <si>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</si>
  <si>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</si>
  <si>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</si>
  <si>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</si>
  <si>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</si>
  <si>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</si>
  <si>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</si>
  <si>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</si>
  <si>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</si>
  <si>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</si>
  <si>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</si>
  <si>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</si>
  <si>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</si>
  <si>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</si>
  <si>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</si>
  <si>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</si>
  <si>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</si>
  <si>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</si>
  <si>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</si>
  <si>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</si>
  <si>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</si>
  <si>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</si>
  <si>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</si>
  <si>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</si>
  <si>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</si>
  <si>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</si>
  <si>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</si>
  <si>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</si>
  <si>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</si>
  <si>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</si>
  <si>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</si>
  <si>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</si>
  <si>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</si>
  <si>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</si>
  <si>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</si>
  <si>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</si>
  <si>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</si>
  <si>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</si>
  <si>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</si>
  <si>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</si>
  <si>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</si>
  <si>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</si>
  <si>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</si>
  <si>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</si>
  <si>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</si>
  <si>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</si>
  <si>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</si>
  <si>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</si>
  <si>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</si>
  <si>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</si>
  <si>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</si>
  <si>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</si>
  <si>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</si>
  <si>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</si>
  <si>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</si>
  <si>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</si>
  <si>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</si>
  <si>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</si>
  <si>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</si>
  <si>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</si>
  <si>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</si>
  <si>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</si>
  <si>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</si>
  <si>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</si>
  <si>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</si>
  <si>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</si>
  <si>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</si>
  <si>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</si>
  <si>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</si>
  <si>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</si>
  <si>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</si>
  <si>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</si>
  <si>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</si>
  <si>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</si>
  <si>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</si>
  <si>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</si>
  <si>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</si>
  <si>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</si>
  <si>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</si>
  <si>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</si>
  <si>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</si>
  <si>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</si>
  <si>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</si>
  <si>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</si>
  <si>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</si>
  <si>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</si>
  <si>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</si>
  <si>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</si>
  <si>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</si>
  <si>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</si>
  <si>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</si>
  <si>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</si>
  <si>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</si>
  <si>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</si>
  <si>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</si>
  <si>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</si>
  <si>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</si>
  <si>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</si>
  <si>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</si>
  <si>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</si>
  <si>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</si>
  <si>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</si>
  <si>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</si>
  <si>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</si>
  <si>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</si>
  <si>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</si>
  <si>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</si>
  <si>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</si>
  <si>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</si>
  <si>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</si>
  <si>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</si>
  <si>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</si>
  <si>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</si>
  <si>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</si>
  <si>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</si>
  <si>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</si>
  <si>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</si>
  <si>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</si>
  <si>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</si>
  <si>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</si>
  <si>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</si>
  <si>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</si>
  <si>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</si>
  <si>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</si>
  <si>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</si>
  <si>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</si>
  <si>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</si>
  <si>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</si>
  <si>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</si>
  <si>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</si>
  <si>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</si>
  <si>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</si>
  <si>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</si>
  <si>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</si>
  <si>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</si>
  <si>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</si>
  <si>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</si>
  <si>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</si>
  <si>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</si>
  <si>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</si>
  <si>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</si>
  <si>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</si>
  <si>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</si>
  <si>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</si>
  <si>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</si>
  <si>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</si>
  <si>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</si>
  <si>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</si>
  <si>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</si>
  <si>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</si>
  <si>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</si>
  <si>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</si>
  <si>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</si>
  <si>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</si>
  <si>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</si>
  <si>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</si>
  <si>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</si>
  <si>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</si>
  <si>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</si>
  <si>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</si>
  <si>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</si>
  <si>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</si>
  <si>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</si>
  <si>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</si>
  <si>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</si>
  <si>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</si>
  <si>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</si>
  <si>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</si>
  <si>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</si>
  <si>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</si>
  <si>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</si>
  <si>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</si>
  <si>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</si>
  <si>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</si>
  <si>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</si>
  <si>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</si>
  <si>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</si>
  <si>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</si>
  <si>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</si>
  <si>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</si>
  <si>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</si>
  <si>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</si>
  <si>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</si>
  <si>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</si>
  <si>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</si>
  <si>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</si>
  <si>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</si>
  <si>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</si>
  <si>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</si>
  <si>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</si>
  <si>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</si>
  <si>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</si>
  <si>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</si>
  <si>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</si>
  <si>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</si>
  <si>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</si>
  <si>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</si>
  <si>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</si>
  <si>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</si>
  <si>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</si>
  <si>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</si>
  <si>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</si>
  <si>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</si>
  <si>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</si>
  <si>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</si>
  <si>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</si>
  <si>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</si>
  <si>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</si>
  <si>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</si>
  <si>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</si>
  <si>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</si>
  <si>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</si>
  <si>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</si>
  <si>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</si>
  <si>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</si>
  <si>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</si>
  <si>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</si>
  <si>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</si>
  <si>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</si>
  <si>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</si>
  <si>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</si>
  <si>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</si>
  <si>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</si>
  <si>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</si>
  <si>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</si>
  <si>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</si>
  <si>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</si>
  <si>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</si>
  <si>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</si>
  <si>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</si>
  <si>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</si>
  <si>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</si>
  <si>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</si>
  <si>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</si>
  <si>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</si>
  <si>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</si>
  <si>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</si>
  <si>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</si>
  <si>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</si>
  <si>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</si>
  <si>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</si>
  <si>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</si>
  <si>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</si>
  <si>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</si>
  <si>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</si>
  <si>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</si>
  <si>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</si>
  <si>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</si>
  <si>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</si>
  <si>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</si>
  <si>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</si>
  <si>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</si>
  <si>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</si>
  <si>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</si>
  <si>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</si>
  <si>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</si>
  <si>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</si>
  <si>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</si>
  <si>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</si>
  <si>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</si>
  <si>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</si>
  <si>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</si>
  <si>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</si>
  <si>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</si>
  <si>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</si>
  <si>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</si>
  <si>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</si>
  <si>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</si>
  <si>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</si>
  <si>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</si>
  <si>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</si>
  <si>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</si>
  <si>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</si>
  <si>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</si>
  <si>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</si>
  <si>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</si>
  <si>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</si>
  <si>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</si>
  <si>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</si>
  <si>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</si>
  <si>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</si>
  <si>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</si>
  <si>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</si>
  <si>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</si>
  <si>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</si>
  <si>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</si>
  <si>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</si>
  <si>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</si>
  <si>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</si>
  <si>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</si>
  <si>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</si>
  <si>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</si>
  <si>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</si>
  <si>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</si>
  <si>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</si>
  <si>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</si>
  <si>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</si>
  <si>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</si>
  <si>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</si>
  <si>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</si>
  <si>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</si>
  <si>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</si>
  <si>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</si>
  <si>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</si>
  <si>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</si>
  <si>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</si>
  <si>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</si>
  <si>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</si>
  <si>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</si>
  <si>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</si>
  <si>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</si>
  <si>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</si>
  <si>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</si>
  <si>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</si>
  <si>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</si>
  <si>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</si>
  <si>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</si>
  <si>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</si>
  <si>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</si>
  <si>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</si>
  <si>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</si>
  <si>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</si>
  <si>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</si>
  <si>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</si>
  <si>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</si>
  <si>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</si>
  <si>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</si>
  <si>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</si>
  <si>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</si>
  <si>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</si>
  <si>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</si>
  <si>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</si>
  <si>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</si>
  <si>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</si>
  <si>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</si>
  <si>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</si>
  <si>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</si>
  <si>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</si>
  <si>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</si>
  <si>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</si>
  <si>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</si>
  <si>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</si>
  <si>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</si>
  <si>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</si>
  <si>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</si>
  <si>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</si>
  <si>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</si>
  <si>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</si>
  <si>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</si>
  <si>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</si>
  <si>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</si>
  <si>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</si>
  <si>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</si>
  <si>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</si>
  <si>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</si>
  <si>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</si>
  <si>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</si>
  <si>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</si>
  <si>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</si>
  <si>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</si>
  <si>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</si>
  <si>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</si>
  <si>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</si>
  <si>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</si>
  <si>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</si>
  <si>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</si>
  <si>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</si>
  <si>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</si>
  <si>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</si>
  <si>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</si>
  <si>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</si>
  <si>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</si>
  <si>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</si>
  <si>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</si>
  <si>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</si>
  <si>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</si>
  <si>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</si>
  <si>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</si>
  <si>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</si>
  <si>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</si>
  <si>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</si>
  <si>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</si>
  <si>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</si>
  <si>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</si>
  <si>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</si>
  <si>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</si>
  <si>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</si>
  <si>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</si>
  <si>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</si>
  <si>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</si>
  <si>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</si>
  <si>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</si>
  <si>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</si>
  <si>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</si>
  <si>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</si>
  <si>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</si>
  <si>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</si>
  <si>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</si>
  <si>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</si>
  <si>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</si>
  <si>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</si>
  <si>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</si>
  <si>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</si>
  <si>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</si>
  <si>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</si>
  <si>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</si>
  <si>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</si>
  <si>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</si>
  <si>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</si>
  <si>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</si>
  <si>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</si>
  <si>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</si>
  <si>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</si>
  <si>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</si>
  <si>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</si>
  <si>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</si>
  <si>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</si>
  <si>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</si>
  <si>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</si>
  <si>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</si>
  <si>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</si>
  <si>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</si>
  <si>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</si>
  <si>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</si>
  <si>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</si>
  <si>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</si>
  <si>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</si>
  <si>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</si>
  <si>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</si>
  <si>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</si>
  <si>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</si>
  <si>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</si>
  <si>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</si>
  <si>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</si>
  <si>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</si>
  <si>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</si>
  <si>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</si>
  <si>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</si>
  <si>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</si>
  <si>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</si>
  <si>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</si>
  <si>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</si>
  <si>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</si>
  <si>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</si>
  <si>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</si>
  <si>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</si>
  <si>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</si>
  <si>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</si>
  <si>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</si>
  <si>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</si>
  <si>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</si>
  <si>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</si>
  <si>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</si>
  <si>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</si>
  <si>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</si>
  <si>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</si>
  <si>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</si>
  <si>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</si>
  <si>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</si>
  <si>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</si>
  <si>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</si>
  <si>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</si>
  <si>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</si>
  <si>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</si>
  <si>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</si>
  <si>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</si>
  <si>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</si>
  <si>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</si>
  <si>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</si>
  <si>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</si>
  <si>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</si>
  <si>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</si>
  <si>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</si>
  <si>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</si>
  <si>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</si>
  <si>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</si>
  <si>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</si>
  <si>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</si>
  <si>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</si>
  <si>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</si>
  <si>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</si>
  <si>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</si>
  <si>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</si>
  <si>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</si>
  <si>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</si>
  <si>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</si>
  <si>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</si>
  <si>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</si>
  <si>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</si>
  <si>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</si>
  <si>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</si>
  <si>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</si>
  <si>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</si>
  <si>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</si>
  <si>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</si>
  <si>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</si>
  <si>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</si>
  <si>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</si>
  <si>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</si>
  <si>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</si>
  <si>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</si>
  <si>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</si>
  <si>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</si>
  <si>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</si>
  <si>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</si>
  <si>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</si>
  <si>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</si>
  <si>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</si>
  <si>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</si>
  <si>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</si>
  <si>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</si>
  <si>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</si>
  <si>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</si>
  <si>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</si>
  <si>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</si>
  <si>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</si>
  <si>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</si>
  <si>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</si>
  <si>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</si>
  <si>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</si>
  <si>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</si>
  <si>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</si>
  <si>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</si>
  <si>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</si>
  <si>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</si>
  <si>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</si>
  <si>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</si>
  <si>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</si>
  <si>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</si>
  <si>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</si>
  <si>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</si>
  <si>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</si>
  <si>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</si>
  <si>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</si>
  <si>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</si>
  <si>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</si>
  <si>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</si>
  <si>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</si>
  <si>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</si>
  <si>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</si>
  <si>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</si>
  <si>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</si>
  <si>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</si>
  <si>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</si>
  <si>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</si>
  <si>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</si>
  <si>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</si>
  <si>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</si>
  <si>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</si>
  <si>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</si>
  <si>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</si>
  <si>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</si>
  <si>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</si>
  <si>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</si>
  <si>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</si>
  <si>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</si>
  <si>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</si>
  <si>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</si>
  <si>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</si>
  <si>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</si>
  <si>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</si>
  <si>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</si>
  <si>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</si>
  <si>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</si>
  <si>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</si>
  <si>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</si>
  <si>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</si>
  <si>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</si>
  <si>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</si>
  <si>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</si>
  <si>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</si>
  <si>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</si>
  <si>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</si>
  <si>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</si>
  <si>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</si>
  <si>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</si>
  <si>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</si>
  <si>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</si>
  <si>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</si>
  <si>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</si>
  <si>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</si>
  <si>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</si>
  <si>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</si>
  <si>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</si>
  <si>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</si>
  <si>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</si>
  <si>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</si>
  <si>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</si>
  <si>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</si>
  <si>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</si>
  <si>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</si>
  <si>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</si>
  <si>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</si>
  <si>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</si>
  <si>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</si>
  <si>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</si>
  <si>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</si>
  <si>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</si>
  <si>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</si>
  <si>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</si>
  <si>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</si>
  <si>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</si>
  <si>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</si>
  <si>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</si>
  <si>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</si>
  <si>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</si>
  <si>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</si>
  <si>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</si>
  <si>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</si>
  <si>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</si>
  <si>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</si>
  <si>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</si>
  <si>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</si>
  <si>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</si>
  <si>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</si>
  <si>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</si>
  <si>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</si>
  <si>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</si>
  <si>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</si>
  <si>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</si>
  <si>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</si>
  <si>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</si>
  <si>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</si>
  <si>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</si>
  <si>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</si>
  <si>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</si>
  <si>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</si>
  <si>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</si>
  <si>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</si>
  <si>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</si>
  <si>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</si>
  <si>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</si>
  <si>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</si>
  <si>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</si>
  <si>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</si>
  <si>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</si>
  <si>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</si>
  <si>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</si>
  <si>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</si>
  <si>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</si>
  <si>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</si>
  <si>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</si>
  <si>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</si>
  <si>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</si>
  <si>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</si>
  <si>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</si>
  <si>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</si>
  <si>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</si>
  <si>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</si>
  <si>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</si>
  <si>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</si>
  <si>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</si>
  <si>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</si>
  <si>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</si>
  <si>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</si>
  <si>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</si>
  <si>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</si>
  <si>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</si>
  <si>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</si>
  <si>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</si>
  <si>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</si>
  <si>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</si>
  <si>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</si>
  <si>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</si>
  <si>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</si>
  <si>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</si>
  <si>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</si>
  <si>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</si>
  <si>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</si>
  <si>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</si>
  <si>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</si>
  <si>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</si>
  <si>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</si>
  <si>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</si>
  <si>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</si>
  <si>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</si>
  <si>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</si>
  <si>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</si>
  <si>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</si>
  <si>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</si>
  <si>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</si>
  <si>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</si>
  <si>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</si>
  <si>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</si>
  <si>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</si>
  <si>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</si>
  <si>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</si>
  <si>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</si>
  <si>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</si>
  <si>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</si>
  <si>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</si>
  <si>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</si>
  <si>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</si>
  <si>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</si>
  <si>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</si>
  <si>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</si>
  <si>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</si>
  <si>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</si>
  <si>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</si>
  <si>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</si>
  <si>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</si>
  <si>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</si>
  <si>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</si>
  <si>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</si>
  <si>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</si>
  <si>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</si>
  <si>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</si>
  <si>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</si>
  <si>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</si>
  <si>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</si>
  <si>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</si>
  <si>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</si>
  <si>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</si>
  <si>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</si>
  <si>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</si>
  <si>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</si>
  <si>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</si>
  <si>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</si>
  <si>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</si>
  <si>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</si>
  <si>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</si>
  <si>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</si>
  <si>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</si>
  <si>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</si>
  <si>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</si>
  <si>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</si>
  <si>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</si>
  <si>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</si>
  <si>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</si>
  <si>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</si>
  <si>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</si>
  <si>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</si>
  <si>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</si>
  <si>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</si>
  <si>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</si>
  <si>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</si>
  <si>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</si>
  <si>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</si>
  <si>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</si>
  <si>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</si>
  <si>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</si>
  <si>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</si>
  <si>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</si>
  <si>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</si>
  <si>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</si>
  <si>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</si>
  <si>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</si>
  <si>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</si>
  <si>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</si>
  <si>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</si>
  <si>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</si>
  <si>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</si>
  <si>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</si>
  <si>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</si>
  <si>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</si>
  <si>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</si>
  <si>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</si>
  <si>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</si>
  <si>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</si>
  <si>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</si>
  <si>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</si>
  <si>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</si>
  <si>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</si>
  <si>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</si>
  <si>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</si>
  <si>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</si>
  <si>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</si>
  <si>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</si>
  <si>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</si>
  <si>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</si>
  <si>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</si>
  <si>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</si>
  <si>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</si>
  <si>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</si>
  <si>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</si>
  <si>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</si>
  <si>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</si>
  <si>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</si>
  <si>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</si>
  <si>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</si>
  <si>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</si>
  <si>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</si>
  <si>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</si>
  <si>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</si>
  <si>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</si>
  <si>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</si>
  <si>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</si>
  <si>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</si>
  <si>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</si>
  <si>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</si>
  <si>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</si>
  <si>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</si>
  <si>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</si>
  <si>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</si>
  <si>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</si>
  <si>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</si>
  <si>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</si>
  <si>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</si>
  <si>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</si>
  <si>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</si>
  <si>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</si>
  <si>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</si>
  <si>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</si>
  <si>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</si>
  <si>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</si>
  <si>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</si>
  <si>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</si>
  <si>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</si>
  <si>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</si>
  <si>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</si>
  <si>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</si>
  <si>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</si>
  <si>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</si>
  <si>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</si>
  <si>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</si>
  <si>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</si>
  <si>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</si>
  <si>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</si>
  <si>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</si>
  <si>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</si>
  <si>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</si>
  <si>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</si>
  <si>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</si>
  <si>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</si>
  <si>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</si>
  <si>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</si>
  <si>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</si>
  <si>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</si>
  <si>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</si>
  <si>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</si>
  <si>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</si>
  <si>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</si>
  <si>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</si>
  <si>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</si>
  <si>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</si>
  <si>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</si>
  <si>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</si>
  <si>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</si>
  <si>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</si>
  <si>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</si>
  <si>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</si>
  <si>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</si>
  <si>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</si>
  <si>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</si>
  <si>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</si>
  <si>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</si>
  <si>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</si>
  <si>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</si>
  <si>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</si>
  <si>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</si>
  <si>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</si>
  <si>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</si>
  <si>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</si>
  <si>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</si>
  <si>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</si>
  <si>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</si>
  <si>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</si>
  <si>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</si>
  <si>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</si>
  <si>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</si>
  <si>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</si>
  <si>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</si>
  <si>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</si>
  <si>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</si>
  <si>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</si>
  <si>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</si>
  <si>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</si>
  <si>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</si>
  <si>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</si>
  <si>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</si>
  <si>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</si>
  <si>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</si>
  <si>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</si>
  <si>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</si>
  <si>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</si>
  <si>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</si>
  <si>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</si>
  <si>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</si>
  <si>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</si>
  <si>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</si>
  <si>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</si>
  <si>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</si>
  <si>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</si>
  <si>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</si>
  <si>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</si>
  <si>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</si>
  <si>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</si>
  <si>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</si>
  <si>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</si>
  <si>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</si>
  <si>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</si>
  <si>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</si>
  <si>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</si>
  <si>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</si>
  <si>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</si>
  <si>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</si>
  <si>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</si>
  <si>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</si>
  <si>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</si>
  <si>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</si>
  <si>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</si>
  <si>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</si>
  <si>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</si>
  <si>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</si>
  <si>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</si>
  <si>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</si>
  <si>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</si>
  <si>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</si>
  <si>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</si>
  <si>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</si>
  <si>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</si>
  <si>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</si>
  <si>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</si>
  <si>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</si>
  <si>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</si>
  <si>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</si>
  <si>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</si>
  <si>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</si>
  <si>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</si>
  <si>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</si>
  <si>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</si>
  <si>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</si>
  <si>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</si>
  <si>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</si>
  <si>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</si>
  <si>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</si>
  <si>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</si>
  <si>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</si>
  <si>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</si>
  <si>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</si>
  <si>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</si>
  <si>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</si>
  <si>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</si>
  <si>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</si>
  <si>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</si>
  <si>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</si>
  <si>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</si>
  <si>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</si>
  <si>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</si>
  <si>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</si>
  <si>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</si>
  <si>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</si>
  <si>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</si>
  <si>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</si>
  <si>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</si>
  <si>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</si>
  <si>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</si>
  <si>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</si>
  <si>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</si>
  <si>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</si>
  <si>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</si>
  <si>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</si>
  <si>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</si>
  <si>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</si>
  <si>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</si>
  <si>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</si>
  <si>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</si>
  <si>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</si>
  <si>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</si>
  <si>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</si>
  <si>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</si>
  <si>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</si>
  <si>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</si>
  <si>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</si>
  <si>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</si>
  <si>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</si>
  <si>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</si>
  <si>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</si>
  <si>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</si>
  <si>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</si>
  <si>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</si>
  <si>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</si>
  <si>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</si>
  <si>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</si>
  <si>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</si>
  <si>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</si>
  <si>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</si>
  <si>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</si>
  <si>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</si>
  <si>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</si>
  <si>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</si>
  <si>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</si>
  <si>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</si>
  <si>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</si>
  <si>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</si>
  <si>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</si>
  <si>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</si>
  <si>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</si>
  <si>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</si>
  <si>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</si>
  <si>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</si>
  <si>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</si>
  <si>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</si>
  <si>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</si>
  <si>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</si>
  <si>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</si>
  <si>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</si>
  <si>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</si>
  <si>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</si>
  <si>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</si>
  <si>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</si>
  <si>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</si>
  <si>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</si>
  <si>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</si>
  <si>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</si>
  <si>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</si>
  <si>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</si>
  <si>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</si>
  <si>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</si>
  <si>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</si>
  <si>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</si>
  <si>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</si>
  <si>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</si>
  <si>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</si>
  <si>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</si>
  <si>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</si>
  <si>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</si>
  <si>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</si>
  <si>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</si>
  <si>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</si>
  <si>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</si>
  <si>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</si>
  <si>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</si>
  <si>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</si>
  <si>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</si>
  <si>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</si>
  <si>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</si>
  <si>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</si>
  <si>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</si>
  <si>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</si>
  <si>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</si>
  <si>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</si>
  <si>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</si>
  <si>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</si>
  <si>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</si>
  <si>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</si>
  <si>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</si>
  <si>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</si>
  <si>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</si>
  <si>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</si>
  <si>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</si>
  <si>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</si>
  <si>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</si>
  <si>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</si>
  <si>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</si>
  <si>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</si>
  <si>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</si>
  <si>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</si>
  <si>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</si>
  <si>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</si>
  <si>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</si>
  <si>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</si>
  <si>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</si>
  <si>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</si>
  <si>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</si>
  <si>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</si>
  <si>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</si>
  <si>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</si>
  <si>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</si>
  <si>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</si>
  <si>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</si>
  <si>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</si>
  <si>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</si>
  <si>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</si>
  <si>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</si>
  <si>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</si>
  <si>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</si>
  <si>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</si>
  <si>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</si>
  <si>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</si>
  <si>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</si>
  <si>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</si>
  <si>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</si>
  <si>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</si>
  <si>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</si>
  <si>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</si>
  <si>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</si>
  <si>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</si>
  <si>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</si>
  <si>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</si>
  <si>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</si>
  <si>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</si>
  <si>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</si>
  <si>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</si>
  <si>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</si>
  <si>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</si>
  <si>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</si>
  <si>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</si>
  <si>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</si>
  <si>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</si>
  <si>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</si>
  <si>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</si>
  <si>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</si>
  <si>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</si>
  <si>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</si>
  <si>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</si>
  <si>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</si>
  <si>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</si>
  <si>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</si>
  <si>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</si>
  <si>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</si>
  <si>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</si>
  <si>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</si>
  <si>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</si>
  <si>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</si>
  <si>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</si>
  <si>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</si>
  <si>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</si>
  <si>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</si>
  <si>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</si>
  <si>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</si>
  <si>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</si>
  <si>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</si>
  <si>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</si>
  <si>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</si>
  <si>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</si>
  <si>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</si>
  <si>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</si>
  <si>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</si>
  <si>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</si>
  <si>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</si>
  <si>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</si>
  <si>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</si>
  <si>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</si>
  <si>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</si>
  <si>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</si>
  <si>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</si>
  <si>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</si>
  <si>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</si>
  <si>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</si>
  <si>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</si>
  <si>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</si>
  <si>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</si>
  <si>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</si>
  <si>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</si>
  <si>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</si>
  <si>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</si>
  <si>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</si>
  <si>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</si>
  <si>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</si>
  <si>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</si>
  <si>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</si>
  <si>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</si>
  <si>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</si>
  <si>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</si>
  <si>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</si>
  <si>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</si>
  <si>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</si>
  <si>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</si>
  <si>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</si>
  <si>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</si>
  <si>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</si>
  <si>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</si>
  <si>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</si>
  <si>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</si>
  <si>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</si>
  <si>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</si>
  <si>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</si>
  <si>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</si>
  <si>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</si>
  <si>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</si>
  <si>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</si>
  <si>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</si>
  <si>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</si>
  <si>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</si>
  <si>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</si>
  <si>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</si>
  <si>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</si>
  <si>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</si>
  <si>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</si>
  <si>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</si>
  <si>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</si>
  <si>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</si>
  <si>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</si>
  <si>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</si>
  <si>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</si>
  <si>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</si>
  <si>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</si>
  <si>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</si>
  <si>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</si>
  <si>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</si>
  <si>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</si>
  <si>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</si>
  <si>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</si>
  <si>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</si>
  <si>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</si>
  <si>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</si>
  <si>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</si>
  <si>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</si>
  <si>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</si>
  <si>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</si>
  <si>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</si>
  <si>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</si>
  <si>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</si>
  <si>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</si>
  <si>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</si>
  <si>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</si>
  <si>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</si>
  <si>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</si>
  <si>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</si>
  <si>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</si>
  <si>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</si>
  <si>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</si>
  <si>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</si>
  <si>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</si>
  <si>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</si>
  <si>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</si>
  <si>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</si>
  <si>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</si>
  <si>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</si>
  <si>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</si>
  <si>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</si>
  <si>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</si>
  <si>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</si>
  <si>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</si>
  <si>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</si>
  <si>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</si>
  <si>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</si>
  <si>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</si>
  <si>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</si>
  <si>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</si>
  <si>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</si>
  <si>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</si>
  <si>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</si>
  <si>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</si>
  <si>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</si>
  <si>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</si>
  <si>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</si>
  <si>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</si>
  <si>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</si>
  <si>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</si>
  <si>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</si>
  <si>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</si>
  <si>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</si>
  <si>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</si>
  <si>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</si>
  <si>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</si>
  <si>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</si>
  <si>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</si>
  <si>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</si>
  <si>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</si>
  <si>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</si>
  <si>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</si>
  <si>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</si>
  <si>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</si>
  <si>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</si>
  <si>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</si>
  <si>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</si>
  <si>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</si>
  <si>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</si>
  <si>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</si>
  <si>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</si>
  <si>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</si>
  <si>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</si>
  <si>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</si>
  <si>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</si>
  <si>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</si>
  <si>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</si>
  <si>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</si>
  <si>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</si>
  <si>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</si>
  <si>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</si>
  <si>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</si>
  <si>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</si>
  <si>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</si>
  <si>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</si>
  <si>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</si>
  <si>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</si>
  <si>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</si>
  <si>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</si>
  <si>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</si>
  <si>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</si>
  <si>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</si>
  <si>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</si>
  <si>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</si>
  <si>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</si>
  <si>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</si>
  <si>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</si>
  <si>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</si>
  <si>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</si>
  <si>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</si>
  <si>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</si>
  <si>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</si>
  <si>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</si>
  <si>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</si>
  <si>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</si>
  <si>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</si>
  <si>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</si>
  <si>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</si>
  <si>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</si>
  <si>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</si>
  <si>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</si>
  <si>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</si>
  <si>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</si>
  <si>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</si>
  <si>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</si>
  <si>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</si>
  <si>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</si>
  <si>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</si>
  <si>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</si>
  <si>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</si>
  <si>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</si>
  <si>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</si>
  <si>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</si>
  <si>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</si>
  <si>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</si>
  <si>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</si>
  <si>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</si>
  <si>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</si>
  <si>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</si>
  <si>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</si>
  <si>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</si>
  <si>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</si>
  <si>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</si>
  <si>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</si>
  <si>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</si>
  <si>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</si>
  <si>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</si>
  <si>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</si>
  <si>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</si>
  <si>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</si>
  <si>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</si>
  <si>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</si>
  <si>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</si>
  <si>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</si>
  <si>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</si>
  <si>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</si>
  <si>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</si>
  <si>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</si>
  <si>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</si>
  <si>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</si>
  <si>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</si>
  <si>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</si>
  <si>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</si>
  <si>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</si>
  <si>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</si>
  <si>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</si>
  <si>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</si>
  <si>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</si>
  <si>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</si>
  <si>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</si>
  <si>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</si>
  <si>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</si>
  <si>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</si>
  <si>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</si>
  <si>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</si>
  <si>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</si>
  <si>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</si>
  <si>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</si>
  <si>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</si>
  <si>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</si>
  <si>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</si>
  <si>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</si>
  <si>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</si>
  <si>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</si>
  <si>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</si>
  <si>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</si>
  <si>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</si>
  <si>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</si>
  <si>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</si>
  <si>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</si>
  <si>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</si>
  <si>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</si>
  <si>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</si>
  <si>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</si>
  <si>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</si>
  <si>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</si>
  <si>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</si>
  <si>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</si>
  <si>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</si>
  <si>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</si>
  <si>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</si>
  <si>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</si>
  <si>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</si>
  <si>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</si>
  <si>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</si>
  <si>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</si>
  <si>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</si>
  <si>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</si>
  <si>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</si>
  <si>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</si>
  <si>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</si>
  <si>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</si>
  <si>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</si>
  <si>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</si>
  <si>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</si>
  <si>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</si>
  <si>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</si>
  <si>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</si>
  <si>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</si>
  <si>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</si>
  <si>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</si>
  <si>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</si>
  <si>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</si>
  <si>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</si>
  <si>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</si>
  <si>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</si>
  <si>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</si>
  <si>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</si>
  <si>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</si>
  <si>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</si>
  <si>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</si>
  <si>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</si>
  <si>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</si>
  <si>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</si>
  <si>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</si>
  <si>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</si>
  <si>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</si>
  <si>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</si>
  <si>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</si>
  <si>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</si>
  <si>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</si>
  <si>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</si>
  <si>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</si>
  <si>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</si>
  <si>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</si>
  <si>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</si>
  <si>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</si>
  <si>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</si>
  <si>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</si>
  <si>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</si>
  <si>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</si>
  <si>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</si>
  <si>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</si>
  <si>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</si>
  <si>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</si>
  <si>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</si>
  <si>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</si>
  <si>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</si>
  <si>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</si>
  <si>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</si>
  <si>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</si>
  <si>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</si>
  <si>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</si>
  <si>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</si>
  <si>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</si>
  <si>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</si>
  <si>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</si>
  <si>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</si>
  <si>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</si>
  <si>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</si>
  <si>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</si>
  <si>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</si>
  <si>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</si>
  <si>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</si>
  <si>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</si>
  <si>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</si>
  <si>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</si>
  <si>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</si>
  <si>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</si>
  <si>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</si>
  <si>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</si>
  <si>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</si>
  <si>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</si>
  <si>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</si>
  <si>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</si>
  <si>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</si>
  <si>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</si>
  <si>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</si>
  <si>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</si>
  <si>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</si>
  <si>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</si>
  <si>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</si>
  <si>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</si>
  <si>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</si>
  <si>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</si>
  <si>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</si>
  <si>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</si>
  <si>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</si>
  <si>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</si>
  <si>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</si>
  <si>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</si>
  <si>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</si>
  <si>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</si>
  <si>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</si>
  <si>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</si>
  <si>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</si>
  <si>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</si>
  <si>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</si>
  <si>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</si>
  <si>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</si>
  <si>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</si>
  <si>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</si>
  <si>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</si>
  <si>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</si>
  <si>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</si>
  <si>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</si>
  <si>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</si>
  <si>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</si>
  <si>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</si>
  <si>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</si>
  <si>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</si>
  <si>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</si>
  <si>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</si>
  <si>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</si>
  <si>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</si>
  <si>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</si>
  <si>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</si>
  <si>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</si>
  <si>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</si>
  <si>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</si>
  <si>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</si>
  <si>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</si>
  <si>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</si>
  <si>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</si>
  <si>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</si>
  <si>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</si>
  <si>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</si>
  <si>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</si>
  <si>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</si>
  <si>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</si>
  <si>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</si>
  <si>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</si>
  <si>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</si>
  <si>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</si>
  <si>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</si>
  <si>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</si>
  <si>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</si>
  <si>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</si>
  <si>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</si>
  <si>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</si>
  <si>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</si>
  <si>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</si>
  <si>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</si>
  <si>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</si>
  <si>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</si>
  <si>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</si>
  <si>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</si>
  <si>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</si>
  <si>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</si>
  <si>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</si>
  <si>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</si>
  <si>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</si>
  <si>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</si>
  <si>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</si>
  <si>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</si>
  <si>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</si>
  <si>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</si>
  <si>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</si>
  <si>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</si>
  <si>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</si>
  <si>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</si>
  <si>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</si>
  <si>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</si>
  <si>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</si>
  <si>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</si>
  <si>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</si>
  <si>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</si>
  <si>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</si>
  <si>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</si>
  <si>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</si>
  <si>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</si>
  <si>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</si>
  <si>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</si>
  <si>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</si>
  <si>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</si>
  <si>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</si>
  <si>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</si>
  <si>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</si>
  <si>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</si>
  <si>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</si>
  <si>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</si>
  <si>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</si>
  <si>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</si>
  <si>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</si>
  <si>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</si>
  <si>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</si>
  <si>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</si>
  <si>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</si>
  <si>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</si>
  <si>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</si>
  <si>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</si>
  <si>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</si>
  <si>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</si>
  <si>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</si>
  <si>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</si>
  <si>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</si>
  <si>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</si>
  <si>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</si>
  <si>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</si>
  <si>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</si>
  <si>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</si>
  <si>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</si>
  <si>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</si>
  <si>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</si>
  <si>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</si>
  <si>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</si>
  <si>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</si>
  <si>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</si>
  <si>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</si>
  <si>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</si>
  <si>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</si>
  <si>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</si>
  <si>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</si>
  <si>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</si>
  <si>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</si>
  <si>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</si>
  <si>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</si>
  <si>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</si>
  <si>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</si>
  <si>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</si>
  <si>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</si>
  <si>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</si>
  <si>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</si>
  <si>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</si>
  <si>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</si>
  <si>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</si>
  <si>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</si>
  <si>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</si>
  <si>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</si>
  <si>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</si>
  <si>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</si>
  <si>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</si>
  <si>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</si>
  <si>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</si>
  <si>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</si>
  <si>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</si>
  <si>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</si>
  <si>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</si>
  <si>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</si>
  <si>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</si>
  <si>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</si>
  <si>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</si>
  <si>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</si>
  <si>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</si>
  <si>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</si>
  <si>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</si>
  <si>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</si>
  <si>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</si>
  <si>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</si>
  <si>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</si>
  <si>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</si>
  <si>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</si>
  <si>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</si>
  <si>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</si>
  <si>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</si>
  <si>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</si>
  <si>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</si>
  <si>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</si>
  <si>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</si>
  <si>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</si>
  <si>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</si>
  <si>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</si>
  <si>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</si>
  <si>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</si>
  <si>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</si>
  <si>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</si>
  <si>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</si>
  <si>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</si>
  <si>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</si>
  <si>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</si>
  <si>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</si>
  <si>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</si>
  <si>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</si>
  <si>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</si>
  <si>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</si>
  <si>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</si>
  <si>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</si>
  <si>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</si>
  <si>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</si>
  <si>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</si>
  <si>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</si>
  <si>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</si>
  <si>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</si>
  <si>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</si>
  <si>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</si>
  <si>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</si>
  <si>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</si>
  <si>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</si>
  <si>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</si>
  <si>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</si>
  <si>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</si>
  <si>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</si>
  <si>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</si>
  <si>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</si>
  <si>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</si>
  <si>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</si>
  <si>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</si>
  <si>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</si>
  <si>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</si>
  <si>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</si>
  <si>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</si>
  <si>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</si>
  <si>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</si>
  <si>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</si>
  <si>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</si>
  <si>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</si>
  <si>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</si>
  <si>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</si>
  <si>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</si>
  <si>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</si>
  <si>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</si>
  <si>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</si>
  <si>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</si>
  <si>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</si>
  <si>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</si>
  <si>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</si>
  <si>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</si>
  <si>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</si>
  <si>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</si>
  <si>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</si>
  <si>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</si>
  <si>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</si>
  <si>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</si>
  <si>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</si>
  <si>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</si>
  <si>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</si>
  <si>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</si>
  <si>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</si>
  <si>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</si>
  <si>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</si>
  <si>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</si>
  <si>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</si>
  <si>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</si>
  <si>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</si>
  <si>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</si>
  <si>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</si>
  <si>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</si>
  <si>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</si>
  <si>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</si>
  <si>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</si>
  <si>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</si>
  <si>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</si>
  <si>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</si>
  <si>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</si>
  <si>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</si>
  <si>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</si>
  <si>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</si>
  <si>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</si>
  <si>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</si>
  <si>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</si>
  <si>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</si>
  <si>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</si>
  <si>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</si>
  <si>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</si>
  <si>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</si>
  <si>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</si>
  <si>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</si>
  <si>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</si>
  <si>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</si>
  <si>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</si>
  <si>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</si>
  <si>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</si>
  <si>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</si>
  <si>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</si>
  <si>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</si>
  <si>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</si>
  <si>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</si>
  <si>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</si>
  <si>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</si>
  <si>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</si>
  <si>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</si>
  <si>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</si>
  <si>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</si>
  <si>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</si>
  <si>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</si>
  <si>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</si>
  <si>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</si>
  <si>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</si>
  <si>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</si>
  <si>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</si>
  <si>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</si>
  <si>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</si>
  <si>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</si>
  <si>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</si>
  <si>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</si>
  <si>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</si>
  <si>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</si>
  <si>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</si>
  <si>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</si>
  <si>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</si>
  <si>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</si>
  <si>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</si>
  <si>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</si>
  <si>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</si>
  <si>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</si>
  <si>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</si>
  <si>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</si>
  <si>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</si>
  <si>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</si>
  <si>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</si>
  <si>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</si>
  <si>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</si>
  <si>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</si>
  <si>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</si>
  <si>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</si>
  <si>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</si>
  <si>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</si>
  <si>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</si>
  <si>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</si>
  <si>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</si>
  <si>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</si>
  <si>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</si>
  <si>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</si>
  <si>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</si>
  <si>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</si>
  <si>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</si>
  <si>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</si>
  <si>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</si>
  <si>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</si>
  <si>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</si>
  <si>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</si>
  <si>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</si>
  <si>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</si>
  <si>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</si>
  <si>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</si>
  <si>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</si>
  <si>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</si>
  <si>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</si>
  <si>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</si>
  <si>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</si>
  <si>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</si>
  <si>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</si>
  <si>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</si>
  <si>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</si>
  <si>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</si>
  <si>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</si>
  <si>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</si>
  <si>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</si>
  <si>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</si>
  <si>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</si>
  <si>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</si>
  <si>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</si>
  <si>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</si>
  <si>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</si>
  <si>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</si>
  <si>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</si>
  <si>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</si>
  <si>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</si>
  <si>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</si>
  <si>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</si>
  <si>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</si>
  <si>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</si>
  <si>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</si>
  <si>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</si>
  <si>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</si>
  <si>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</si>
  <si>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</si>
  <si>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</si>
  <si>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</si>
  <si>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</si>
  <si>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</si>
  <si>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</si>
  <si>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</si>
  <si>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</si>
  <si>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</si>
  <si>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</si>
  <si>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</si>
  <si>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</si>
  <si>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</si>
  <si>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</si>
  <si>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</si>
  <si>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</si>
  <si>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</si>
  <si>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</si>
  <si>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</si>
  <si>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</si>
  <si>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</si>
  <si>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</si>
  <si>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</si>
  <si>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</si>
  <si>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</si>
  <si>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</si>
  <si>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</si>
  <si>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</si>
  <si>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</si>
  <si>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</si>
  <si>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</si>
  <si>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</si>
  <si>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</si>
  <si>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</si>
  <si>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</si>
  <si>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</si>
  <si>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</si>
  <si>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</si>
  <si>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</si>
  <si>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</si>
  <si>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</si>
  <si>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</si>
  <si>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</si>
  <si>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</si>
  <si>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</si>
  <si>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</si>
  <si>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</si>
  <si>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</si>
  <si>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</si>
  <si>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</si>
  <si>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</si>
  <si>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</si>
  <si>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</si>
  <si>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</si>
  <si>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</si>
  <si>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</si>
  <si>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</si>
  <si>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</si>
  <si>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</si>
  <si>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</si>
  <si>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</si>
  <si>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</si>
  <si>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</si>
  <si>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</si>
  <si>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</si>
  <si>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</si>
  <si>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</si>
  <si>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</si>
  <si>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</si>
  <si>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</si>
  <si>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</si>
  <si>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</si>
  <si>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</si>
  <si>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</si>
  <si>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</si>
  <si>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</si>
  <si>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</si>
  <si>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</si>
  <si>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</si>
  <si>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</si>
  <si>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</si>
  <si>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</si>
  <si>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</si>
  <si>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</si>
  <si>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</si>
  <si>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</si>
  <si>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</si>
  <si>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</si>
  <si>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</si>
  <si>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</si>
  <si>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</si>
  <si>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</si>
  <si>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</si>
  <si>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</si>
  <si>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</si>
  <si>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</si>
  <si>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</si>
  <si>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</si>
  <si>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</si>
  <si>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</si>
  <si>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</si>
  <si>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</si>
  <si>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</si>
  <si>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</si>
  <si>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</si>
  <si>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</si>
  <si>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</si>
  <si>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</si>
  <si>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</si>
  <si>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</si>
  <si>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</si>
  <si>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</si>
  <si>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</si>
  <si>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</si>
  <si>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</si>
  <si>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</si>
  <si>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</si>
  <si>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</si>
  <si>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</si>
  <si>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</si>
  <si>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</si>
  <si>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</si>
  <si>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</si>
  <si>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</si>
  <si>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</si>
  <si>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</si>
  <si>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</si>
  <si>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</si>
  <si>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</si>
  <si>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</si>
  <si>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</si>
  <si>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</si>
  <si>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</si>
  <si>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</si>
  <si>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</si>
  <si>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</si>
  <si>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</si>
  <si>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</si>
  <si>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</si>
  <si>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</si>
  <si>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</si>
  <si>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</si>
  <si>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</si>
  <si>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</si>
  <si>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</si>
  <si>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</si>
  <si>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</si>
  <si>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</si>
  <si>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</si>
  <si>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</si>
  <si>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</si>
  <si>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</si>
  <si>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</si>
  <si>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</si>
  <si>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</si>
  <si>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</si>
  <si>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</si>
  <si>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</si>
  <si>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</si>
  <si>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</si>
  <si>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</si>
  <si>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</si>
  <si>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</si>
  <si>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</si>
  <si>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</si>
  <si>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</si>
  <si>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</si>
  <si>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</si>
  <si>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</si>
  <si>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</si>
  <si>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</si>
  <si>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</si>
  <si>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</si>
  <si>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</si>
  <si>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</si>
  <si>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</si>
  <si>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</si>
  <si>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</si>
  <si>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</si>
  <si>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</si>
  <si>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</si>
  <si>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</si>
  <si>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</si>
  <si>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</si>
  <si>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</si>
  <si>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</si>
  <si>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</si>
  <si>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</si>
  <si>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</si>
  <si>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</si>
  <si>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</si>
  <si>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</si>
  <si>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</si>
  <si>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</si>
  <si>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</si>
  <si>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</si>
  <si>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</si>
  <si>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</si>
  <si>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</si>
  <si>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</si>
  <si>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</si>
  <si>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</si>
  <si>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</si>
  <si>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</si>
  <si>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</si>
  <si>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</si>
  <si>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</si>
  <si>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</si>
  <si>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</si>
  <si>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</si>
  <si>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</si>
  <si>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</si>
  <si>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</si>
  <si>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</si>
  <si>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</si>
  <si>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</si>
  <si>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</si>
  <si>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</si>
  <si>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</si>
  <si>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</si>
  <si>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</si>
  <si>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</si>
  <si>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</si>
  <si>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</si>
  <si>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</si>
  <si>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</si>
  <si>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</si>
  <si>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</si>
  <si>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</si>
  <si>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</si>
  <si>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</si>
  <si>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</si>
  <si>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</si>
  <si>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</si>
  <si>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</si>
  <si>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</si>
  <si>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</si>
  <si>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</si>
  <si>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</si>
  <si>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</si>
  <si>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</si>
  <si>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</si>
  <si>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</si>
  <si>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</si>
  <si>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</si>
  <si>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</si>
  <si>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</si>
  <si>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</si>
  <si>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</si>
  <si>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</si>
  <si>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</si>
  <si>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</si>
  <si>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</si>
  <si>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</si>
  <si>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</si>
  <si>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</si>
  <si>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</si>
  <si>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</si>
  <si>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</si>
  <si>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</si>
  <si>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</si>
  <si>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</si>
  <si>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</si>
  <si>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</si>
  <si>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</si>
  <si>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</si>
  <si>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</si>
  <si>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</si>
  <si>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</si>
  <si>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</si>
  <si>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</si>
  <si>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</si>
  <si>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</si>
  <si>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</si>
  <si>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</si>
  <si>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</si>
  <si>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</si>
  <si>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</si>
  <si>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</si>
  <si>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</si>
  <si>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</si>
  <si>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</si>
  <si>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</si>
  <si>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</si>
  <si>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</si>
  <si>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</si>
  <si>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</si>
  <si>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</si>
  <si>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</si>
  <si>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</si>
  <si>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</si>
  <si>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</si>
  <si>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</si>
  <si>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</si>
  <si>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</si>
  <si>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</si>
  <si>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</si>
  <si>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</si>
  <si>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</si>
  <si>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</si>
  <si>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</si>
  <si>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</si>
  <si>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</si>
  <si>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</si>
  <si>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</si>
  <si>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</si>
  <si>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</si>
  <si>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</si>
  <si>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</si>
  <si>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</si>
  <si>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</si>
  <si>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</si>
  <si>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</si>
  <si>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</si>
  <si>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</si>
  <si>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</si>
  <si>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</si>
  <si>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</si>
  <si>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</si>
  <si>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</si>
  <si>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</si>
  <si>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</si>
  <si>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</si>
  <si>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</si>
  <si>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</si>
  <si>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</si>
  <si>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</si>
  <si>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</si>
  <si>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</si>
  <si>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</si>
  <si>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</si>
  <si>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</si>
  <si>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</si>
  <si>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</si>
  <si>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</si>
  <si>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</si>
  <si>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</si>
  <si>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</si>
  <si>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</si>
  <si>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</si>
  <si>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</si>
  <si>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</si>
  <si>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</si>
  <si>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</si>
  <si>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</si>
  <si>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</si>
  <si>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</si>
  <si>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</si>
  <si>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</si>
  <si>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</si>
  <si>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</si>
  <si>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</si>
  <si>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</si>
  <si>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</si>
  <si>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</si>
  <si>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</si>
  <si>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</si>
  <si>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</si>
  <si>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</si>
  <si>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</si>
  <si>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</si>
  <si>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</si>
  <si>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</si>
  <si>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</si>
  <si>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</si>
  <si>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</si>
  <si>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</si>
  <si>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</si>
  <si>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</si>
  <si>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</si>
  <si>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</si>
  <si>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</si>
  <si>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</si>
  <si>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</si>
  <si>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</si>
  <si>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</si>
  <si>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</si>
  <si>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</si>
  <si>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</si>
  <si>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</si>
  <si>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</si>
  <si>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</si>
  <si>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</si>
  <si>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</si>
  <si>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</si>
  <si>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</si>
  <si>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</si>
  <si>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</si>
  <si>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</si>
  <si>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</si>
  <si>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</si>
  <si>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</si>
  <si>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</si>
  <si>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</si>
  <si>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</si>
  <si>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</si>
  <si>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</si>
  <si>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</si>
  <si>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</si>
  <si>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</si>
  <si>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</si>
  <si>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</si>
  <si>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</si>
  <si>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</si>
  <si>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</si>
  <si>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</si>
  <si>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</si>
  <si>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</si>
  <si>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</si>
  <si>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</si>
  <si>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</si>
  <si>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</si>
  <si>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</si>
  <si>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</si>
  <si>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</si>
  <si>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</si>
  <si>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</si>
  <si>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</si>
  <si>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</si>
  <si>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</si>
  <si>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</si>
  <si>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</si>
  <si>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</si>
  <si>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</si>
  <si>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</si>
  <si>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</si>
  <si>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</si>
  <si>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</si>
  <si>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</si>
  <si>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</si>
  <si>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</si>
  <si>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</si>
  <si>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</si>
  <si>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</si>
  <si>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</si>
  <si>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</si>
  <si>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</si>
  <si>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</si>
  <si>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</si>
  <si>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</si>
  <si>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</si>
  <si>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</si>
  <si>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</si>
  <si>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</si>
  <si>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</si>
  <si>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</si>
  <si>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</si>
  <si>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</si>
  <si>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</si>
  <si>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</si>
  <si>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</si>
  <si>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</si>
  <si>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</si>
  <si>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</si>
  <si>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</si>
  <si>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</si>
  <si>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</si>
  <si>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</si>
  <si>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</si>
  <si>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</si>
  <si>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</si>
  <si>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</si>
  <si>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</si>
  <si>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</si>
  <si>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</si>
  <si>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</si>
  <si>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</si>
  <si>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</si>
  <si>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</si>
  <si>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</si>
  <si>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</si>
  <si>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</si>
  <si>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</si>
  <si>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</si>
  <si>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</si>
  <si>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</si>
  <si>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</si>
  <si>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</si>
  <si>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</si>
  <si>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</si>
  <si>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</si>
  <si>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</si>
  <si>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</si>
  <si>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</si>
  <si>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</si>
  <si>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</si>
  <si>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</si>
  <si>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</si>
  <si>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</si>
  <si>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</si>
  <si>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</si>
  <si>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</si>
  <si>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</si>
  <si>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</si>
  <si>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</si>
  <si>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</si>
  <si>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</si>
  <si>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</si>
  <si>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</si>
  <si>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</si>
  <si>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</si>
  <si>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</si>
  <si>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</si>
  <si>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</si>
  <si>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</si>
  <si>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</si>
  <si>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</si>
  <si>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</si>
  <si>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</si>
  <si>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</si>
  <si>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</si>
  <si>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</si>
  <si>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</si>
  <si>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</si>
  <si>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</si>
  <si>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</si>
  <si>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</si>
  <si>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</si>
  <si>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</si>
  <si>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</si>
  <si>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</si>
  <si>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</si>
  <si>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</si>
  <si>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</si>
  <si>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</si>
  <si>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</si>
  <si>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</si>
  <si>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</si>
  <si>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</si>
  <si>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</si>
  <si>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</si>
  <si>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</si>
  <si>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</si>
  <si>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</si>
  <si>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</si>
  <si>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</si>
  <si>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</si>
  <si>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</si>
  <si>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</si>
  <si>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</si>
  <si>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</si>
  <si>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</si>
  <si>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</si>
  <si>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</si>
  <si>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</si>
  <si>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</si>
  <si>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</si>
  <si>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</si>
  <si>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</si>
  <si>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</si>
  <si>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</si>
  <si>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</si>
  <si>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</si>
  <si>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</si>
  <si>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</si>
  <si>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</si>
  <si>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</si>
  <si>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</si>
  <si>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</si>
  <si>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</si>
  <si>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</si>
  <si>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</si>
  <si>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</si>
  <si>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</si>
  <si>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</si>
  <si>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</si>
  <si>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</si>
  <si>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</si>
  <si>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</si>
  <si>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</si>
  <si>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</si>
  <si>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</si>
  <si>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</si>
  <si>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</si>
  <si>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</si>
  <si>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</si>
  <si>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</si>
  <si>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</si>
  <si>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</si>
  <si>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</si>
  <si>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</si>
  <si>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</si>
  <si>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</si>
  <si>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</si>
  <si>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</si>
  <si>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</si>
  <si>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</si>
  <si>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</si>
  <si>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</si>
  <si>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</si>
  <si>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</si>
  <si>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</si>
  <si>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</si>
  <si>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</si>
  <si>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</si>
  <si>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</si>
  <si>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</si>
  <si>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</si>
  <si>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</si>
  <si>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</si>
  <si>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</si>
  <si>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</si>
  <si>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</si>
  <si>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</si>
  <si>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</si>
  <si>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</si>
  <si>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</si>
  <si>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</si>
  <si>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</si>
  <si>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</si>
  <si>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</si>
  <si>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</si>
  <si>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</si>
  <si>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</si>
  <si>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</si>
  <si>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</si>
  <si>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</si>
  <si>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</si>
  <si>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</si>
  <si>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</si>
  <si>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</si>
  <si>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</si>
  <si>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</si>
  <si>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</si>
  <si>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</si>
  <si>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</si>
  <si>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</si>
  <si>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</si>
  <si>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</si>
  <si>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</si>
  <si>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</si>
  <si>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</si>
  <si>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</si>
  <si>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</si>
  <si>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</si>
  <si>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</si>
  <si>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</si>
  <si>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</si>
  <si>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</si>
  <si>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</si>
  <si>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</si>
  <si>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</si>
  <si>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</si>
  <si>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</si>
  <si>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</si>
  <si>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</si>
  <si>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</si>
  <si>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</si>
  <si>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</si>
  <si>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</si>
  <si>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</si>
  <si>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</si>
  <si>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</si>
  <si>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</si>
  <si>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</si>
  <si>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</si>
  <si>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</si>
  <si>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</si>
  <si>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</si>
  <si>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</si>
  <si>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</si>
  <si>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</si>
  <si>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</si>
  <si>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</si>
  <si>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</si>
  <si>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</si>
  <si>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</si>
  <si>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</si>
  <si>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</si>
  <si>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</si>
  <si>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</si>
  <si>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</si>
  <si>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</si>
  <si>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</si>
  <si>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</si>
  <si>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</si>
  <si>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</si>
  <si>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</si>
  <si>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</si>
  <si>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</si>
  <si>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</si>
  <si>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</si>
  <si>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</si>
  <si>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</si>
  <si>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</si>
  <si>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</si>
  <si>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</si>
  <si>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</si>
  <si>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</si>
  <si>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</si>
  <si>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</si>
  <si>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</si>
  <si>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</si>
  <si>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</si>
  <si>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</si>
  <si>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</si>
  <si>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</si>
  <si>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</si>
  <si>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</si>
  <si>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</si>
  <si>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</si>
  <si>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</si>
  <si>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</si>
  <si>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</si>
  <si>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</si>
  <si>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</si>
  <si>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</si>
  <si>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</si>
  <si>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</si>
  <si>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</si>
  <si>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</si>
  <si>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</si>
  <si>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</si>
  <si>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</si>
  <si>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</si>
  <si>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</si>
  <si>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</si>
  <si>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</si>
  <si>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</si>
  <si>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</si>
  <si>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</si>
  <si>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</si>
  <si>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</si>
  <si>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</si>
  <si>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</si>
  <si>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</si>
  <si>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</si>
  <si>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</si>
  <si>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</si>
  <si>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</si>
  <si>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</si>
  <si>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</si>
  <si>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</si>
  <si>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</si>
  <si>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</si>
  <si>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</si>
  <si>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</si>
  <si>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</si>
  <si>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</si>
  <si>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</si>
  <si>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</si>
  <si>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</si>
  <si>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</si>
  <si>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</si>
  <si>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</si>
  <si>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</si>
  <si>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</si>
  <si>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</si>
  <si>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</si>
  <si>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</si>
  <si>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</si>
  <si>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</si>
  <si>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</si>
  <si>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</si>
  <si>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</si>
  <si>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</si>
  <si>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</si>
  <si>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</si>
  <si>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</si>
  <si>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</si>
  <si>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</si>
  <si>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</si>
  <si>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</si>
  <si>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</si>
  <si>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</si>
  <si>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</si>
  <si>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</si>
  <si>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</si>
  <si>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</si>
  <si>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</si>
  <si>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</si>
  <si>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</si>
  <si>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</si>
  <si>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</si>
  <si>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</si>
  <si>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</si>
  <si>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</si>
  <si>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</si>
  <si>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</si>
  <si>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</si>
  <si>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</si>
  <si>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</si>
  <si>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</si>
  <si>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</si>
  <si>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</si>
  <si>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</si>
  <si>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</si>
  <si>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</si>
  <si>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</si>
  <si>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</si>
  <si>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</si>
  <si>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</si>
  <si>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</si>
  <si>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</si>
  <si>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</si>
  <si>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</si>
  <si>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</si>
  <si>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</si>
  <si>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</si>
  <si>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</si>
  <si>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</si>
  <si>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</si>
  <si>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</si>
  <si>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</si>
  <si>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</si>
  <si>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</si>
  <si>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</si>
  <si>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</si>
  <si>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</si>
  <si>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</si>
  <si>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</si>
  <si>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</si>
  <si>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</si>
  <si>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</si>
  <si>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</si>
  <si>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</si>
  <si>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</si>
  <si>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</si>
  <si>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</si>
  <si>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</si>
  <si>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</si>
  <si>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</si>
  <si>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</si>
  <si>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</si>
  <si>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</si>
  <si>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</si>
  <si>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</si>
  <si>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</si>
  <si>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</si>
  <si>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</si>
  <si>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</si>
  <si>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</si>
  <si>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</si>
  <si>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</si>
  <si>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</si>
  <si>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</si>
  <si>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</si>
  <si>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</si>
  <si>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</si>
  <si>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</si>
  <si>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</si>
  <si>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</si>
  <si>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</si>
  <si>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</si>
  <si>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</si>
  <si>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</si>
  <si>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</si>
  <si>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</si>
  <si>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</si>
  <si>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</si>
  <si>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</si>
  <si>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</si>
  <si>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</si>
  <si>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</si>
  <si>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</si>
  <si>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</si>
  <si>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</si>
  <si>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</si>
  <si>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</si>
  <si>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</si>
  <si>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</si>
  <si>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</si>
  <si>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</si>
  <si>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</si>
  <si>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</si>
  <si>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</si>
  <si>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</si>
  <si>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</si>
  <si>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</si>
  <si>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</si>
  <si>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</si>
  <si>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</si>
  <si>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</si>
  <si>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</si>
  <si>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</si>
  <si>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</si>
  <si>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</si>
  <si>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</si>
  <si>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</si>
  <si>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</si>
  <si>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</si>
  <si>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</si>
  <si>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</si>
  <si>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</si>
  <si>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</si>
  <si>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</si>
  <si>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</si>
  <si>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</si>
  <si>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</si>
  <si>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</si>
  <si>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</si>
  <si>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</si>
  <si>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</si>
  <si>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</si>
  <si>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</si>
  <si>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</si>
  <si>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</si>
  <si>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</si>
  <si>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</si>
  <si>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</si>
  <si>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</si>
  <si>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</si>
  <si>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</si>
  <si>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</si>
  <si>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</si>
  <si>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</si>
  <si>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</si>
  <si>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</si>
  <si>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</si>
  <si>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</si>
  <si>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</si>
  <si>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</si>
  <si>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</si>
  <si>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</si>
  <si>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</si>
  <si>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</si>
  <si>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</si>
  <si>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</si>
  <si>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</si>
  <si>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</si>
  <si>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</si>
  <si>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</si>
  <si>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</si>
  <si>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</si>
  <si>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</si>
  <si>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</si>
  <si>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</si>
  <si>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</si>
  <si>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</si>
  <si>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</si>
  <si>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</si>
  <si>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</si>
  <si>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</si>
  <si>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</si>
  <si>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</si>
  <si>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</si>
  <si>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</si>
  <si>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</si>
  <si>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</si>
  <si>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</si>
  <si>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</si>
  <si>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</si>
  <si>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</si>
  <si>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</si>
  <si>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</si>
  <si>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</si>
  <si>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</si>
  <si>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</si>
  <si>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</si>
  <si>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</si>
  <si>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</si>
  <si>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</si>
  <si>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</si>
  <si>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</si>
  <si>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</si>
  <si>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</si>
  <si>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</si>
  <si>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</si>
  <si>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</si>
  <si>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</si>
  <si>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</si>
  <si>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</si>
  <si>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</si>
  <si>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</si>
  <si>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</si>
  <si>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</si>
  <si>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</si>
  <si>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</si>
  <si>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</si>
  <si>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</si>
  <si>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</si>
  <si>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</si>
  <si>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</si>
  <si>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</si>
  <si>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</si>
  <si>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</si>
  <si>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</si>
  <si>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</si>
  <si>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</si>
  <si>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</si>
  <si>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</si>
  <si>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</si>
  <si>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</si>
  <si>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</si>
  <si>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</si>
  <si>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</si>
  <si>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</si>
  <si>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</si>
  <si>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</si>
  <si>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</si>
  <si>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</si>
  <si>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</si>
  <si>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</si>
  <si>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</si>
  <si>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</si>
  <si>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</si>
  <si>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</si>
  <si>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</si>
  <si>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</si>
  <si>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</si>
  <si>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</si>
  <si>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</si>
  <si>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</si>
  <si>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</si>
  <si>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</si>
  <si>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</si>
  <si>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</si>
  <si>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</si>
  <si>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</si>
  <si>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</si>
  <si>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</si>
  <si>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</si>
  <si>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</si>
  <si>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</si>
  <si>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</si>
  <si>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</si>
  <si>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</si>
  <si>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</si>
  <si>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</si>
  <si>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</si>
  <si>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</si>
  <si>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</si>
  <si>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</si>
  <si>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</si>
  <si>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</si>
  <si>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</si>
  <si>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</si>
  <si>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</si>
  <si>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</si>
  <si>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</si>
  <si>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</si>
  <si>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</si>
  <si>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</si>
  <si>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</si>
  <si>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</si>
  <si>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</si>
  <si>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</si>
  <si>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</si>
  <si>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</si>
  <si>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</si>
  <si>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</si>
  <si>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</si>
  <si>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</si>
  <si>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</si>
  <si>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</si>
  <si>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</si>
  <si>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</si>
  <si>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</si>
  <si>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</si>
  <si>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</si>
  <si>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</si>
  <si>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</si>
  <si>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</si>
  <si>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</si>
  <si>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</si>
  <si>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</si>
  <si>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</si>
  <si>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</si>
  <si>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</si>
  <si>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</si>
  <si>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</si>
  <si>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</si>
  <si>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</si>
  <si>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</si>
  <si>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</si>
  <si>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</si>
  <si>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</si>
  <si>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</si>
  <si>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</si>
  <si>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</si>
  <si>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</si>
  <si>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</si>
  <si>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</si>
  <si>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</si>
  <si>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</si>
  <si>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</si>
  <si>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</si>
  <si>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</si>
  <si>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</si>
  <si>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</si>
  <si>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</si>
  <si>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</si>
  <si>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</si>
  <si>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</si>
  <si>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</si>
  <si>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</si>
  <si>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</si>
  <si>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</si>
  <si>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</si>
  <si>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</si>
  <si>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</si>
  <si>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</si>
  <si>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</si>
  <si>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</si>
  <si>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</si>
  <si>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</si>
  <si>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</si>
  <si>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</si>
  <si>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</si>
  <si>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</si>
  <si>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</si>
  <si>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</si>
  <si>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</si>
  <si>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</si>
  <si>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</si>
  <si>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</si>
  <si>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</si>
  <si>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</si>
  <si>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</si>
  <si>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</si>
  <si>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</si>
  <si>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</si>
  <si>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</si>
  <si>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</si>
  <si>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</si>
  <si>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</si>
  <si>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</si>
  <si>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</si>
  <si>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</si>
  <si>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</si>
  <si>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</si>
  <si>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</si>
  <si>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</si>
  <si>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</si>
  <si>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</si>
  <si>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</si>
  <si>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</si>
  <si>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</si>
  <si>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</si>
  <si>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</si>
  <si>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</si>
  <si>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</si>
  <si>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</si>
  <si>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</si>
  <si>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</si>
  <si>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</si>
  <si>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</si>
  <si>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</si>
  <si>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</si>
  <si>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</si>
  <si>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</si>
  <si>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</si>
  <si>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</si>
  <si>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</si>
  <si>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</si>
  <si>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</si>
  <si>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</si>
  <si>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</si>
  <si>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</si>
  <si>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</si>
  <si>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</si>
  <si>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</si>
  <si>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</si>
  <si>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</si>
  <si>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</si>
  <si>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</si>
  <si>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</si>
  <si>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</si>
  <si>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</si>
  <si>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</si>
  <si>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</si>
  <si>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</si>
  <si>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</si>
  <si>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</si>
  <si>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</si>
  <si>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</si>
  <si>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</si>
  <si>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</si>
  <si>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</si>
  <si>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</si>
  <si>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</si>
  <si>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</si>
  <si>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</si>
  <si>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</si>
  <si>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</si>
  <si>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</si>
  <si>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</si>
  <si>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</si>
  <si>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</si>
  <si>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</si>
  <si>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</si>
  <si>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</si>
  <si>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</si>
  <si>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</si>
  <si>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</si>
  <si>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</si>
  <si>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</si>
  <si>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</si>
  <si>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</si>
  <si>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</si>
  <si>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</si>
  <si>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</si>
  <si>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</si>
  <si>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</si>
  <si>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</si>
  <si>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</si>
  <si>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</si>
  <si>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</si>
  <si>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</si>
  <si>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</si>
  <si>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</si>
  <si>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</si>
  <si>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</si>
  <si>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</si>
  <si>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</si>
  <si>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</si>
  <si>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</si>
  <si>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</si>
  <si>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</si>
  <si>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</si>
  <si>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</si>
  <si>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</si>
  <si>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</si>
  <si>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</si>
  <si>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</si>
  <si>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</si>
  <si>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</si>
  <si>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</si>
  <si>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</si>
  <si>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</si>
  <si>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</si>
  <si>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</si>
  <si>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</si>
  <si>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</si>
  <si>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</si>
  <si>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</si>
  <si>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</si>
  <si>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</si>
  <si>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</si>
  <si>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</si>
  <si>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</si>
  <si>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</si>
  <si>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</si>
  <si>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</si>
  <si>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</si>
  <si>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</si>
  <si>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</si>
  <si>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</si>
  <si>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</si>
  <si>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</si>
  <si>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</si>
  <si>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</si>
  <si>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</si>
  <si>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</si>
  <si>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</si>
  <si>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</si>
  <si>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</si>
  <si>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</si>
  <si>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</si>
  <si>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</si>
  <si>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</si>
  <si>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</si>
  <si>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</si>
  <si>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</si>
  <si>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</si>
  <si>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</si>
  <si>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</si>
  <si>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</si>
  <si>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</si>
  <si>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</si>
  <si>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</si>
  <si>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</si>
  <si>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</si>
  <si>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</si>
  <si>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</si>
  <si>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</si>
  <si>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</si>
  <si>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</si>
  <si>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</si>
  <si>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</si>
  <si>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</si>
  <si>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</si>
  <si>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</si>
  <si>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</si>
  <si>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</si>
  <si>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</si>
  <si>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</si>
  <si>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</si>
  <si>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</si>
  <si>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</si>
  <si>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</si>
  <si>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</si>
  <si>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</si>
  <si>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</si>
  <si>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</si>
  <si>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</si>
  <si>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</si>
  <si>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</si>
  <si>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</si>
  <si>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</si>
  <si>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</si>
  <si>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</si>
  <si>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</si>
  <si>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</si>
  <si>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</si>
  <si>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</si>
  <si>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</si>
  <si>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</si>
  <si>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</si>
  <si>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</si>
  <si>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</si>
  <si>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</si>
  <si>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</si>
  <si>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</si>
  <si>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</si>
  <si>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</si>
  <si>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</si>
  <si>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</si>
  <si>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</si>
  <si>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</si>
  <si>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</si>
  <si>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</si>
  <si>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</si>
  <si>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</si>
  <si>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</si>
  <si>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</si>
  <si>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</si>
  <si>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</si>
  <si>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</si>
  <si>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</si>
  <si>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</si>
  <si>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</si>
  <si>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</si>
  <si>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</si>
  <si>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</si>
  <si>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</si>
  <si>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</si>
  <si>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</si>
  <si>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</si>
  <si>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</si>
  <si>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</si>
  <si>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</si>
  <si>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</si>
  <si>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</si>
  <si>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</si>
  <si>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</si>
  <si>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</si>
  <si>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</si>
  <si>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</si>
  <si>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</si>
  <si>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</si>
  <si>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</si>
  <si>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</si>
  <si>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</si>
  <si>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</si>
  <si>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</si>
  <si>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</si>
  <si>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</si>
  <si>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</si>
  <si>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</si>
  <si>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</si>
  <si>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</si>
  <si>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</si>
  <si>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</si>
  <si>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</si>
  <si>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</si>
  <si>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</si>
  <si>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</si>
  <si>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</si>
  <si>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</si>
  <si>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</si>
  <si>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</si>
  <si>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</si>
  <si>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</si>
  <si>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</si>
  <si>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</si>
  <si>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</si>
  <si>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</si>
  <si>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</si>
  <si>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</si>
  <si>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</si>
  <si>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</si>
  <si>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</si>
  <si>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</si>
  <si>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</si>
  <si>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</si>
  <si>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</si>
  <si>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</si>
  <si>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</si>
  <si>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</si>
  <si>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</si>
  <si>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</si>
  <si>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</si>
  <si>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</si>
  <si>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</si>
  <si>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</si>
  <si>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</si>
  <si>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</si>
  <si>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</si>
  <si>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</si>
  <si>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</si>
  <si>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</si>
  <si>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</si>
  <si>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</si>
  <si>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</si>
  <si>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</si>
  <si>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</si>
  <si>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</si>
  <si>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</si>
  <si>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</si>
  <si>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</si>
  <si>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</si>
  <si>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</si>
  <si>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</si>
  <si>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</si>
  <si>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</si>
  <si>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</si>
  <si>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</si>
  <si>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</si>
  <si>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</si>
  <si>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</si>
  <si>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</si>
  <si>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</si>
  <si>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</si>
  <si>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</si>
  <si>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</si>
  <si>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</si>
  <si>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</si>
  <si>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</si>
  <si>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</si>
  <si>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</si>
  <si>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</si>
  <si>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</si>
  <si>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</si>
  <si>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</si>
  <si>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</si>
  <si>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</si>
  <si>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</si>
  <si>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</si>
  <si>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</si>
  <si>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</si>
  <si>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</si>
  <si>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</si>
  <si>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</si>
  <si>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</si>
  <si>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</si>
  <si>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</si>
  <si>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</si>
  <si>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</si>
  <si>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</si>
  <si>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</si>
  <si>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</si>
  <si>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</si>
  <si>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</si>
  <si>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</si>
  <si>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</si>
  <si>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</si>
  <si>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</si>
  <si>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</si>
  <si>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</si>
  <si>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</si>
  <si>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</si>
  <si>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</si>
  <si>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</si>
  <si>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</si>
  <si>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</si>
  <si>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</si>
  <si>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</si>
  <si>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</si>
  <si>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</si>
  <si>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</si>
  <si>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</si>
  <si>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</si>
  <si>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</si>
  <si>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</si>
  <si>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</si>
  <si>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</si>
  <si>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</si>
  <si>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</si>
  <si>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</si>
  <si>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</si>
  <si>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</si>
  <si>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</si>
  <si>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</si>
  <si>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</si>
  <si>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</si>
  <si>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</si>
  <si>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</si>
  <si>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</si>
  <si>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</si>
  <si>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</si>
  <si>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</si>
  <si>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</si>
  <si>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</si>
  <si>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</si>
  <si>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</si>
  <si>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</si>
  <si>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</si>
  <si>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</si>
  <si>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</si>
  <si>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</si>
  <si>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</si>
  <si>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</si>
  <si>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</si>
  <si>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</si>
  <si>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</si>
  <si>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</si>
  <si>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</si>
  <si>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</si>
  <si>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</si>
  <si>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</si>
  <si>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</si>
  <si>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</si>
  <si>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</si>
  <si>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</si>
  <si>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</si>
  <si>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</si>
  <si>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</si>
  <si>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</si>
  <si>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</si>
  <si>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</si>
  <si>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</si>
  <si>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</si>
  <si>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</si>
  <si>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</si>
  <si>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</si>
  <si>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</si>
  <si>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</si>
  <si>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</si>
  <si>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</si>
  <si>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</si>
  <si>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</si>
  <si>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</si>
  <si>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</si>
  <si>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</si>
  <si>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</si>
  <si>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</si>
  <si>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</si>
  <si>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</si>
  <si>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</si>
  <si>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</si>
  <si>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</si>
  <si>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</si>
  <si>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</si>
  <si>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</si>
  <si>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</si>
  <si>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</si>
  <si>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</si>
  <si>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</si>
  <si>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</si>
  <si>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</si>
  <si>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</si>
  <si>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</si>
  <si>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</si>
  <si>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</si>
  <si>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</si>
  <si>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</si>
  <si>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</si>
  <si>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</si>
  <si>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</si>
  <si>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</si>
  <si>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</si>
  <si>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</si>
  <si>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</si>
  <si>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</si>
  <si>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</si>
  <si>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</si>
  <si>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</si>
  <si>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</si>
  <si>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</si>
  <si>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</si>
  <si>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</si>
  <si>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</si>
  <si>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</si>
  <si>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</si>
  <si>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</si>
  <si>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</si>
  <si>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</si>
  <si>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</si>
  <si>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</si>
  <si>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</si>
  <si>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</si>
  <si>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</si>
  <si>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</si>
  <si>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</si>
  <si>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</si>
  <si>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</si>
  <si>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</si>
  <si>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</si>
  <si>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</si>
  <si>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</si>
  <si>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</si>
  <si>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</si>
  <si>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</si>
  <si>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</si>
  <si>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</si>
  <si>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</si>
  <si>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</si>
  <si>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</si>
  <si>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</si>
  <si>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</si>
  <si>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</si>
  <si>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</si>
  <si>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</si>
  <si>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</si>
  <si>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</si>
  <si>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</si>
  <si>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</si>
  <si>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</si>
  <si>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</si>
  <si>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</si>
  <si>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</si>
  <si>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</si>
  <si>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</si>
  <si>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</si>
  <si>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</si>
  <si>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</si>
  <si>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</si>
  <si>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</si>
  <si>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</si>
  <si>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</si>
  <si>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</si>
  <si>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</si>
  <si>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</si>
  <si>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</si>
  <si>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</si>
  <si>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</si>
  <si>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</si>
  <si>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</si>
  <si>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</si>
  <si>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</si>
  <si>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</si>
  <si>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</si>
  <si>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</si>
  <si>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</si>
  <si>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</si>
  <si>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</si>
  <si>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</si>
  <si>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</si>
  <si>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</si>
  <si>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</si>
  <si>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</si>
  <si>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</si>
  <si>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</si>
  <si>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</si>
  <si>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</si>
  <si>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</si>
  <si>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</si>
  <si>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</si>
  <si>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</si>
  <si>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</si>
  <si>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</si>
  <si>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</si>
  <si>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</si>
  <si>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</si>
  <si>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</si>
  <si>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</si>
  <si>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</si>
  <si>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</si>
  <si>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</si>
  <si>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</si>
  <si>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</si>
  <si>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</si>
  <si>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</si>
  <si>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</si>
  <si>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</si>
  <si>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</si>
  <si>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</si>
  <si>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</si>
  <si>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</si>
  <si>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</si>
  <si>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</si>
  <si>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</si>
  <si>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</si>
  <si>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</si>
  <si>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</si>
  <si>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</si>
  <si>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</si>
  <si>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</si>
  <si>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</si>
  <si>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</si>
  <si>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</si>
  <si>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</si>
  <si>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</si>
  <si>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</si>
  <si>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</si>
  <si>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</si>
  <si>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</si>
  <si>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</si>
  <si>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</si>
  <si>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</si>
  <si>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</si>
  <si>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</si>
  <si>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</si>
  <si>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</si>
  <si>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</si>
  <si>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</si>
  <si>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</si>
  <si>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</si>
  <si>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</si>
  <si>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</si>
  <si>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</si>
  <si>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</si>
  <si>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</si>
  <si>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</si>
  <si>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</si>
  <si>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</si>
  <si>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</si>
  <si>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</si>
  <si>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</si>
  <si>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</si>
  <si>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</si>
  <si>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</si>
  <si>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</si>
  <si>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</si>
  <si>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</si>
  <si>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</si>
  <si>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</si>
  <si>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</si>
  <si>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</si>
  <si>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</si>
  <si>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</si>
  <si>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</si>
  <si>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</si>
  <si>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</si>
  <si>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</si>
  <si>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</si>
  <si>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</si>
  <si>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</si>
  <si>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</si>
  <si>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</si>
  <si>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</si>
  <si>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</si>
  <si>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</si>
  <si>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</si>
  <si>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</si>
  <si>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</si>
  <si>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</si>
  <si>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</si>
  <si>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</si>
  <si>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</si>
  <si>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</si>
  <si>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</si>
  <si>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</si>
  <si>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</si>
  <si>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</si>
  <si>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</si>
  <si>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</si>
  <si>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</si>
  <si>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</si>
  <si>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</si>
  <si>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</si>
  <si>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</si>
  <si>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</si>
  <si>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</si>
  <si>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</si>
  <si>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</si>
  <si>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</si>
  <si>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</si>
  <si>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</si>
  <si>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</si>
  <si>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</si>
  <si>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</si>
  <si>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</si>
  <si>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</si>
  <si>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</si>
  <si>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</si>
  <si>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</si>
  <si>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</si>
  <si>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</si>
  <si>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</si>
  <si>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</si>
  <si>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</si>
  <si>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</si>
  <si>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</si>
  <si>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</si>
  <si>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</si>
  <si>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</si>
  <si>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</si>
  <si>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</si>
  <si>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</si>
  <si>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</si>
  <si>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</si>
  <si>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</si>
  <si>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</si>
  <si>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</si>
  <si>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</si>
  <si>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</si>
  <si>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</si>
  <si>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</si>
  <si>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</si>
  <si>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</si>
  <si>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</si>
  <si>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</si>
  <si>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</si>
  <si>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</si>
  <si>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</si>
  <si>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</si>
  <si>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</si>
  <si>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</si>
  <si>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</si>
  <si>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</si>
  <si>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</si>
  <si>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</si>
  <si>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</si>
  <si>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</si>
  <si>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</si>
  <si>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</si>
  <si>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</si>
  <si>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</si>
  <si>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</si>
  <si>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</si>
  <si>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</si>
  <si>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</si>
  <si>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</si>
  <si>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</si>
  <si>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</si>
  <si>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</si>
  <si>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</si>
  <si>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</si>
  <si>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</si>
  <si>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</si>
  <si>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</si>
  <si>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</si>
  <si>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</si>
  <si>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</si>
  <si>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</si>
  <si>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</si>
  <si>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</si>
  <si>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</si>
  <si>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</si>
  <si>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</si>
  <si>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</si>
  <si>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</si>
  <si>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</si>
  <si>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</si>
  <si>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</si>
  <si>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</si>
  <si>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</si>
  <si>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</si>
  <si>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</si>
  <si>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</si>
  <si>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</si>
  <si>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</si>
  <si>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</si>
  <si>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</si>
  <si>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</si>
  <si>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</si>
  <si>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</si>
  <si>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</si>
  <si>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</si>
  <si>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</si>
  <si>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</si>
  <si>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</si>
  <si>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</si>
  <si>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</si>
  <si>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</si>
  <si>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</si>
  <si>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</si>
  <si>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</si>
  <si>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</si>
  <si>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</si>
  <si>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</si>
  <si>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</si>
  <si>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</si>
  <si>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</si>
  <si>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</si>
  <si>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</si>
  <si>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</si>
  <si>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</si>
  <si>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</si>
  <si>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</si>
  <si>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</si>
  <si>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</si>
  <si>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</si>
  <si>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</si>
  <si>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</si>
  <si>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</si>
  <si>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</si>
  <si>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</si>
  <si>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</si>
  <si>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</si>
  <si>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</si>
  <si>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</si>
  <si>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</si>
  <si>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</si>
  <si>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</si>
  <si>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</si>
  <si>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</si>
  <si>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</si>
  <si>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</si>
  <si>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</si>
  <si>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</si>
  <si>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</si>
  <si>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</si>
  <si>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</si>
  <si>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</si>
  <si>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</si>
  <si>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</si>
  <si>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</si>
  <si>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</si>
  <si>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</si>
  <si>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</si>
  <si>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</si>
  <si>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</si>
  <si>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</si>
  <si>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</si>
  <si>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</si>
  <si>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</si>
  <si>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</si>
  <si>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</si>
  <si>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</si>
  <si>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</si>
  <si>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</si>
  <si>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</si>
  <si>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</si>
  <si>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</si>
  <si>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</si>
  <si>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</si>
  <si>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</si>
  <si>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</si>
  <si>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</si>
  <si>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</si>
  <si>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</si>
  <si>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</si>
  <si>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</si>
  <si>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</si>
  <si>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</si>
  <si>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</si>
  <si>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</si>
  <si>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</si>
  <si>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</si>
  <si>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</si>
  <si>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</si>
  <si>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</si>
  <si>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</si>
  <si>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</si>
  <si>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</si>
  <si>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</si>
  <si>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</si>
  <si>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</si>
  <si>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</si>
  <si>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</si>
  <si>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</si>
  <si>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</si>
  <si>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</si>
  <si>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</si>
  <si>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</si>
  <si>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</si>
  <si>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</si>
  <si>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</si>
  <si>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</si>
  <si>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</si>
  <si>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</si>
  <si>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</si>
  <si>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</si>
  <si>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</si>
  <si>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</si>
  <si>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</si>
  <si>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</si>
  <si>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</si>
  <si>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</si>
  <si>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</si>
  <si>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</si>
  <si>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</si>
  <si>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</si>
  <si>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</si>
  <si>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</si>
  <si>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</si>
  <si>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</si>
  <si>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</si>
  <si>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</si>
  <si>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</si>
  <si>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</si>
  <si>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</si>
  <si>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</si>
  <si>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</si>
  <si>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</si>
  <si>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</si>
  <si>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</si>
  <si>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</si>
  <si>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</si>
  <si>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</si>
  <si>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</si>
  <si>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</si>
  <si>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</si>
  <si>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</si>
  <si>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</si>
  <si>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</si>
  <si>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</si>
  <si>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</si>
  <si>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</si>
  <si>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</si>
  <si>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</si>
  <si>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</si>
  <si>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</si>
  <si>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</si>
  <si>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</si>
  <si>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</si>
  <si>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</si>
  <si>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</si>
  <si>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</si>
  <si>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</si>
  <si>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</si>
  <si>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</si>
  <si>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</si>
  <si>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</si>
  <si>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</si>
  <si>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</si>
  <si>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</si>
  <si>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</si>
  <si>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</si>
  <si>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</si>
  <si>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</si>
  <si>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</si>
  <si>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</si>
  <si>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</si>
  <si>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</si>
  <si>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</si>
  <si>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</si>
  <si>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</si>
  <si>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</si>
  <si>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</si>
  <si>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</si>
  <si>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</si>
  <si>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</si>
  <si>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</si>
  <si>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</si>
  <si>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</si>
  <si>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</si>
  <si>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</si>
  <si>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</si>
  <si>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</si>
  <si>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</si>
  <si>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</si>
  <si>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</si>
  <si>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</si>
  <si>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</si>
  <si>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</si>
  <si>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</si>
  <si>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</si>
  <si>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</si>
  <si>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</si>
  <si>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</si>
  <si>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</si>
  <si>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</si>
  <si>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</si>
  <si>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</si>
  <si>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</si>
  <si>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</si>
  <si>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</si>
  <si>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</si>
  <si>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</si>
  <si>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</si>
  <si>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</si>
  <si>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</si>
  <si>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</si>
  <si>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</si>
  <si>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</si>
  <si>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</si>
  <si>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</si>
  <si>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</si>
  <si>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</si>
  <si>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</si>
  <si>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</si>
  <si>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</si>
  <si>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</si>
  <si>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</si>
  <si>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</si>
  <si>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</si>
  <si>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</si>
  <si>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</si>
  <si>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</si>
  <si>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</si>
  <si>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</si>
  <si>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</si>
  <si>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</si>
  <si>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</si>
  <si>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</si>
  <si>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</si>
  <si>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</si>
  <si>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</si>
  <si>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</si>
  <si>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</si>
  <si>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</si>
  <si>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</si>
  <si>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</si>
  <si>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</si>
  <si>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</si>
  <si>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</si>
  <si>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</si>
  <si>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</si>
  <si>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</si>
  <si>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</si>
  <si>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</si>
  <si>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</si>
  <si>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</si>
  <si>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</si>
  <si>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</si>
  <si>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</si>
  <si>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</si>
  <si>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</si>
  <si>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</si>
  <si>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</si>
  <si>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</si>
  <si>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</si>
  <si>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</si>
  <si>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</si>
  <si>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</si>
  <si>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</si>
  <si>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</si>
  <si>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</si>
  <si>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</si>
  <si>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</si>
  <si>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</si>
  <si>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</si>
  <si>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</si>
  <si>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</si>
  <si>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</si>
  <si>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</si>
  <si>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</si>
  <si>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</si>
  <si>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</si>
  <si>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</si>
  <si>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</si>
  <si>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</si>
  <si>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</si>
  <si>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</si>
  <si>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</si>
  <si>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</si>
  <si>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</si>
  <si>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</si>
  <si>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</si>
  <si>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</si>
  <si>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</si>
  <si>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</si>
  <si>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</si>
  <si>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</si>
  <si>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</si>
  <si>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</si>
  <si>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</si>
  <si>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</si>
  <si>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</si>
  <si>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</si>
  <si>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</si>
  <si>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</si>
  <si>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</si>
  <si>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</si>
  <si>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</si>
  <si>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</si>
  <si>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</si>
  <si>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</si>
  <si>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</si>
  <si>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</si>
  <si>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</si>
  <si>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</si>
  <si>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</si>
  <si>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</si>
  <si>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</si>
  <si>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</si>
  <si>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</si>
  <si>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</si>
  <si>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</si>
  <si>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</si>
  <si>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</si>
  <si>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</si>
  <si>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</si>
  <si>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</si>
  <si>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</si>
  <si>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</si>
  <si>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</si>
  <si>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</si>
  <si>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</si>
  <si>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</si>
  <si>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</si>
  <si>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</si>
  <si>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</si>
  <si>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</si>
  <si>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</si>
  <si>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</si>
  <si>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</si>
  <si>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</si>
  <si>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</si>
  <si>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</si>
  <si>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</si>
  <si>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</si>
  <si>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</si>
  <si>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</si>
  <si>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</si>
  <si>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</si>
  <si>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</si>
  <si>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</si>
  <si>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</si>
  <si>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</si>
  <si>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</si>
  <si>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</si>
  <si>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</si>
  <si>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</si>
  <si>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</si>
  <si>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</si>
  <si>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</si>
  <si>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</si>
  <si>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</si>
  <si>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</si>
  <si>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</si>
  <si>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</si>
  <si>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</si>
  <si>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</si>
  <si>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</si>
  <si>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</si>
  <si>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</si>
  <si>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</si>
  <si>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</si>
  <si>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</si>
  <si>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</si>
  <si>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</si>
  <si>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</si>
  <si>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</si>
  <si>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</si>
  <si>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</si>
  <si>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</si>
  <si>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</si>
  <si>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</si>
  <si>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</si>
  <si>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</si>
  <si>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</si>
  <si>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</si>
  <si>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</si>
  <si>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</si>
  <si>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</si>
  <si>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</si>
  <si>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</si>
  <si>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</si>
  <si>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</si>
  <si>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</si>
  <si>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</si>
  <si>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</si>
  <si>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</si>
  <si>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</si>
  <si>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</si>
  <si>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</si>
  <si>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</si>
  <si>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</si>
  <si>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</si>
  <si>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</si>
  <si>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</si>
  <si>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</si>
  <si>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</si>
  <si>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</si>
  <si>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</si>
  <si>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</si>
  <si>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</si>
  <si>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</si>
  <si>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</si>
  <si>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</si>
  <si>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</si>
  <si>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</si>
  <si>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</si>
  <si>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</si>
  <si>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</si>
  <si>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</si>
  <si>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</si>
  <si>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</si>
  <si>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</si>
  <si>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</si>
  <si>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</si>
  <si>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</si>
  <si>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</si>
  <si>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</si>
  <si>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</si>
  <si>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</si>
  <si>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</si>
  <si>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</si>
  <si>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</si>
  <si>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</si>
  <si>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</si>
  <si>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</si>
  <si>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</si>
  <si>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</si>
  <si>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</si>
  <si>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</si>
  <si>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</si>
  <si>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</si>
  <si>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</si>
  <si>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</si>
  <si>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</si>
  <si>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</si>
  <si>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</si>
  <si>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</si>
  <si>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</si>
  <si>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</si>
  <si>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</si>
  <si>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</si>
  <si>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</si>
  <si>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</si>
  <si>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</si>
  <si>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</si>
  <si>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</si>
  <si>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</si>
  <si>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</si>
  <si>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</si>
  <si>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</si>
  <si>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</si>
  <si>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</si>
  <si>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</si>
  <si>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</si>
  <si>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</si>
  <si>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</si>
  <si>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</si>
  <si>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</si>
  <si>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</si>
  <si>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</si>
  <si>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</si>
  <si>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</si>
  <si>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</si>
  <si>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</si>
  <si>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</si>
  <si>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</si>
  <si>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</si>
  <si>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</si>
  <si>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</si>
  <si>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</si>
  <si>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</si>
  <si>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</si>
  <si>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</si>
  <si>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</si>
  <si>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</si>
  <si>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</si>
  <si>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</si>
  <si>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</si>
  <si>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</si>
  <si>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</si>
  <si>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</si>
  <si>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</si>
  <si>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</si>
  <si>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</si>
  <si>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</si>
  <si>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</si>
  <si>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</si>
  <si>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</si>
  <si>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</si>
  <si>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</si>
  <si>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</si>
  <si>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</si>
  <si>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</si>
  <si>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</si>
  <si>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</si>
  <si>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</si>
  <si>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</si>
  <si>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</si>
  <si>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</si>
  <si>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</si>
  <si>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</si>
  <si>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</si>
  <si>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</si>
  <si>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</si>
  <si>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</si>
  <si>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</si>
  <si>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</si>
  <si>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</si>
  <si>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</si>
  <si>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</si>
  <si>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</si>
  <si>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</si>
  <si>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</si>
  <si>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</si>
  <si>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</si>
  <si>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</si>
  <si>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</si>
  <si>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</si>
  <si>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</si>
  <si>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</si>
  <si>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</si>
  <si>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</si>
  <si>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</si>
  <si>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</si>
  <si>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</si>
  <si>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</si>
  <si>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</si>
  <si>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</si>
  <si>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</si>
  <si>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</si>
  <si>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</si>
  <si>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</si>
  <si>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</si>
  <si>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</si>
  <si>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</si>
  <si>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</si>
  <si>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</si>
  <si>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</si>
  <si>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</si>
  <si>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</si>
  <si>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</si>
  <si>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</si>
  <si>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</si>
  <si>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</si>
  <si>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</si>
  <si>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</si>
  <si>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</si>
  <si>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</si>
  <si>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</si>
  <si>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</si>
  <si>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</si>
  <si>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</si>
  <si>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</si>
  <si>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</si>
  <si>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</si>
  <si>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</si>
  <si>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</si>
  <si>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</si>
  <si>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</si>
  <si>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</si>
  <si>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</si>
  <si>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</si>
  <si>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</si>
  <si>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</si>
  <si>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</si>
  <si>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</si>
  <si>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</si>
  <si>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</si>
  <si>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</si>
  <si>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</si>
  <si>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</si>
  <si>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</si>
  <si>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</si>
  <si>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</si>
  <si>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</si>
  <si>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</si>
  <si>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</si>
  <si>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</si>
  <si>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</si>
  <si>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</si>
  <si>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</si>
  <si>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</si>
  <si>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</si>
  <si>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</si>
  <si>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</si>
  <si>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</si>
  <si>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</si>
  <si>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</si>
  <si>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</si>
  <si>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</si>
  <si>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</si>
  <si>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</si>
  <si>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</si>
  <si>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</si>
  <si>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</si>
  <si>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</si>
  <si>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</si>
  <si>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</si>
  <si>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</si>
  <si>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</si>
  <si>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</si>
  <si>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</si>
  <si>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</si>
  <si>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</si>
  <si>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</si>
  <si>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</si>
  <si>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</si>
  <si>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</si>
  <si>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</si>
  <si>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</si>
  <si>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</si>
  <si>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</si>
  <si>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</si>
  <si>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</si>
  <si>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</si>
  <si>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</si>
  <si>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</si>
  <si>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</si>
  <si>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</si>
  <si>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</si>
  <si>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</si>
  <si>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</si>
  <si>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</si>
  <si>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</si>
  <si>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</si>
  <si>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</si>
  <si>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</si>
  <si>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</si>
  <si>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</si>
  <si>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</si>
  <si>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</si>
  <si>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</si>
  <si>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</si>
  <si>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</si>
  <si>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</si>
  <si>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</si>
  <si>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</si>
  <si>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</si>
  <si>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</si>
  <si>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</si>
  <si>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</si>
  <si>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</si>
  <si>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</si>
  <si>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</si>
  <si>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</si>
  <si>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</si>
  <si>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</si>
  <si>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</si>
  <si>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</si>
  <si>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</si>
  <si>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</si>
  <si>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</si>
  <si>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</si>
  <si>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</si>
  <si>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</si>
  <si>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</si>
  <si>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</si>
  <si>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</si>
  <si>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</si>
  <si>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</si>
  <si>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</si>
  <si>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</si>
  <si>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</si>
  <si>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</si>
  <si>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</si>
  <si>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</si>
  <si>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</si>
  <si>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</si>
  <si>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</si>
  <si>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</si>
  <si>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</si>
  <si>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</si>
  <si>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</si>
  <si>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</si>
  <si>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</si>
  <si>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</si>
  <si>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</si>
  <si>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</si>
  <si>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</si>
  <si>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</si>
  <si>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</si>
  <si>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</si>
  <si>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</si>
  <si>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</si>
  <si>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</si>
  <si>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</si>
  <si>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</si>
  <si>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</si>
  <si>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</si>
  <si>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</si>
  <si>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</si>
  <si>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</si>
  <si>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</si>
  <si>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</si>
  <si>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</si>
  <si>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</si>
  <si>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</si>
  <si>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</si>
  <si>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</si>
  <si>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</si>
  <si>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</si>
  <si>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</si>
  <si>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</si>
  <si>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</si>
  <si>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</si>
  <si>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</si>
  <si>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</si>
  <si>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</si>
  <si>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</si>
  <si>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</si>
  <si>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</si>
  <si>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</si>
  <si>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</si>
  <si>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</si>
  <si>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</si>
  <si>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</si>
  <si>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</si>
  <si>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</si>
  <si>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</si>
  <si>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</si>
  <si>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</si>
  <si>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</si>
  <si>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</si>
  <si>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</si>
  <si>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</si>
  <si>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</si>
  <si>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</si>
  <si>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</si>
  <si>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</si>
  <si>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</si>
  <si>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</si>
  <si>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</si>
  <si>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</si>
  <si>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</si>
  <si>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</si>
  <si>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</si>
  <si>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</si>
  <si>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</si>
  <si>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</si>
  <si>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</si>
  <si>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</si>
  <si>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</si>
  <si>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</si>
  <si>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</si>
  <si>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</si>
  <si>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</si>
  <si>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</si>
  <si>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</si>
  <si>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</si>
  <si>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</si>
  <si>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</si>
  <si>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</si>
  <si>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</si>
  <si>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</si>
  <si>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</si>
  <si>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</si>
  <si>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</si>
  <si>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</si>
  <si>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</si>
  <si>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</si>
  <si>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</si>
  <si>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</si>
  <si>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</si>
  <si>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</si>
  <si>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</si>
  <si>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</si>
  <si>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</si>
  <si>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</si>
  <si>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</si>
  <si>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</si>
  <si>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</si>
  <si>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</si>
  <si>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</si>
  <si>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</si>
  <si>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</si>
  <si>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</si>
  <si>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</si>
  <si>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</si>
  <si>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</si>
  <si>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</si>
  <si>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</si>
  <si>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</si>
  <si>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</si>
  <si>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</si>
  <si>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</si>
  <si>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</si>
  <si>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</si>
  <si>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</si>
  <si>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</si>
  <si>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</si>
  <si>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</si>
  <si>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</si>
  <si>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</si>
  <si>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</si>
  <si>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</si>
  <si>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</si>
  <si>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</si>
  <si>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</si>
  <si>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</si>
  <si>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</si>
  <si>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</si>
  <si>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</si>
  <si>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</si>
  <si>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</si>
  <si>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</si>
  <si>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</si>
  <si>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</si>
  <si>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</si>
  <si>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</si>
  <si>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</si>
  <si>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</si>
  <si>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</si>
  <si>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</si>
  <si>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</si>
  <si>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</si>
  <si>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</si>
  <si>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</si>
  <si>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</si>
  <si>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</si>
  <si>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</si>
  <si>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</si>
  <si>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</si>
  <si>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</si>
  <si>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</si>
  <si>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</si>
  <si>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</si>
  <si>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</si>
  <si>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</si>
  <si>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</si>
  <si>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</si>
  <si>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</si>
  <si>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</si>
  <si>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</si>
  <si>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</si>
  <si>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</si>
  <si>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</si>
  <si>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</si>
  <si>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</si>
  <si>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</si>
  <si>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</si>
  <si>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</si>
  <si>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</si>
  <si>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</si>
  <si>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</si>
  <si>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</si>
  <si>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</si>
  <si>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</si>
  <si>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</si>
  <si>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</si>
  <si>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</si>
  <si>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</si>
  <si>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</si>
  <si>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</si>
  <si>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</si>
  <si>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</si>
  <si>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</si>
  <si>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</si>
  <si>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</si>
  <si>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</si>
  <si>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</si>
  <si>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</si>
  <si>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</si>
  <si>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</si>
  <si>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</si>
  <si>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</si>
  <si>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</si>
  <si>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</si>
  <si>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</si>
  <si>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</si>
  <si>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</si>
  <si>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</si>
  <si>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</si>
  <si>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</si>
  <si>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</si>
  <si>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</si>
  <si>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</si>
  <si>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</si>
  <si>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</si>
  <si>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</si>
  <si>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</si>
  <si>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</si>
  <si>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</si>
  <si>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</si>
  <si>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</si>
  <si>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</si>
  <si>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</si>
  <si>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</si>
  <si>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</si>
  <si>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</si>
  <si>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</si>
  <si>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</si>
  <si>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</si>
  <si>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</si>
  <si>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</si>
  <si>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</si>
  <si>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</si>
  <si>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</si>
  <si>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</si>
  <si>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</si>
  <si>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</si>
  <si>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</si>
  <si>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</si>
  <si>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</si>
  <si>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</si>
  <si>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</si>
  <si>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</si>
  <si>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</si>
  <si>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</si>
  <si>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</si>
  <si>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</si>
  <si>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</si>
  <si>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</si>
  <si>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</si>
  <si>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</si>
  <si>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</si>
  <si>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</si>
  <si>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</si>
  <si>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</si>
  <si>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</si>
  <si>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</si>
  <si>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</si>
  <si>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</si>
  <si>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</si>
  <si>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</si>
  <si>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</si>
  <si>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</si>
  <si>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</si>
  <si>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</si>
  <si>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</si>
  <si>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</si>
  <si>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</si>
  <si>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</si>
  <si>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</si>
  <si>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</si>
  <si>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</si>
  <si>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</si>
  <si>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</si>
  <si>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</si>
  <si>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</si>
  <si>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</si>
  <si>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</si>
  <si>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</si>
  <si>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</si>
  <si>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</si>
  <si>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</si>
  <si>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</si>
  <si>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</si>
  <si>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</si>
  <si>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</si>
  <si>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</si>
  <si>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</si>
  <si>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</si>
  <si>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</si>
  <si>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</si>
  <si>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</si>
  <si>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</si>
  <si>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</si>
  <si>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</si>
  <si>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</si>
  <si>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</si>
  <si>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</si>
  <si>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</si>
  <si>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</si>
  <si>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</si>
  <si>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</si>
  <si>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</si>
  <si>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</si>
  <si>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</si>
  <si>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</si>
  <si>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</si>
  <si>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</si>
  <si>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</si>
  <si>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</si>
  <si>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</si>
  <si>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</si>
  <si>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</si>
  <si>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</si>
  <si>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</si>
  <si>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</si>
  <si>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</si>
  <si>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</si>
  <si>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</si>
  <si>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</si>
  <si>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</si>
  <si>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</si>
  <si>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</si>
  <si>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</si>
  <si>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</si>
  <si>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</si>
  <si>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</si>
  <si>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</si>
  <si>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</si>
  <si>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</si>
  <si>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</si>
  <si>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</si>
  <si>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</si>
  <si>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</si>
  <si>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</si>
  <si>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</si>
  <si>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</si>
  <si>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</si>
  <si>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</si>
  <si>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</si>
  <si>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</si>
  <si>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</si>
  <si>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</si>
  <si>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</si>
  <si>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</si>
  <si>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</si>
  <si>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</si>
  <si>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</si>
  <si>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</si>
  <si>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</si>
  <si>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</si>
  <si>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</si>
  <si>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</si>
  <si>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</si>
  <si>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</si>
  <si>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</si>
  <si>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</si>
  <si>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</si>
  <si>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</si>
  <si>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</si>
  <si>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</si>
  <si>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</si>
  <si>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</si>
  <si>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</si>
  <si>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</si>
  <si>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</si>
  <si>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</si>
  <si>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</si>
  <si>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</si>
  <si>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</si>
  <si>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</si>
  <si>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</si>
  <si>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</si>
  <si>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</si>
  <si>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</si>
  <si>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</si>
  <si>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</si>
  <si>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</si>
  <si>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</si>
  <si>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</si>
  <si>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</si>
  <si>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</si>
  <si>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</si>
  <si>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</si>
  <si>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</si>
  <si>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</si>
  <si>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</si>
  <si>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</si>
  <si>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</si>
  <si>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</si>
  <si>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</si>
  <si>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</si>
  <si>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</si>
  <si>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</si>
  <si>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</si>
  <si>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</si>
  <si>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</si>
  <si>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</si>
  <si>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</si>
  <si>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</si>
  <si>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</si>
  <si>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</si>
  <si>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</si>
  <si>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</si>
  <si>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</si>
  <si>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</si>
  <si>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</si>
  <si>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</si>
  <si>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</si>
  <si>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</si>
  <si>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</si>
  <si>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</si>
  <si>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</si>
  <si>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</si>
  <si>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</si>
  <si>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</si>
  <si>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</si>
  <si>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</si>
  <si>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</si>
  <si>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</si>
  <si>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</si>
  <si>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</si>
  <si>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</si>
  <si>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</si>
  <si>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</si>
  <si>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</si>
  <si>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</si>
  <si>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</si>
  <si>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</si>
  <si>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</si>
  <si>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</si>
  <si>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</si>
  <si>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</si>
  <si>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</si>
  <si>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</si>
  <si>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</si>
  <si>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</si>
  <si>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</si>
  <si>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</si>
  <si>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</si>
  <si>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</si>
  <si>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</si>
  <si>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</si>
  <si>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</si>
  <si>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</si>
  <si>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</si>
  <si>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</si>
  <si>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</si>
  <si>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</si>
  <si>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</si>
  <si>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</si>
  <si>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</si>
  <si>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</si>
  <si>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</si>
  <si>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</si>
  <si>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</si>
  <si>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</si>
  <si>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</si>
  <si>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</si>
  <si>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</si>
  <si>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</si>
  <si>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</si>
  <si>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</si>
  <si>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</si>
  <si>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</si>
  <si>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</si>
  <si>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</si>
  <si>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</si>
  <si>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</si>
  <si>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</si>
  <si>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</si>
  <si>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</si>
  <si>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</si>
  <si>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</si>
  <si>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</si>
  <si>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</si>
  <si>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</si>
  <si>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</si>
  <si>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</si>
  <si>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</si>
  <si>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</si>
  <si>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</si>
  <si>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</si>
  <si>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</si>
  <si>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</si>
  <si>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</si>
  <si>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</si>
  <si>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</si>
  <si>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</si>
  <si>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</si>
  <si>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</si>
  <si>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</si>
  <si>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</si>
  <si>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</si>
  <si>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</si>
  <si>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</si>
  <si>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</si>
  <si>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</si>
  <si>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</si>
  <si>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</si>
  <si>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</si>
  <si>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</si>
  <si>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</si>
  <si>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</si>
  <si>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</si>
  <si>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</si>
  <si>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</si>
  <si>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</si>
  <si>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</si>
  <si>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</si>
  <si>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</si>
  <si>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</si>
  <si>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</si>
  <si>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</si>
  <si>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</si>
  <si>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</si>
  <si>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</si>
  <si>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</si>
  <si>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</si>
  <si>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</si>
  <si>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</si>
  <si>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</si>
  <si>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</si>
  <si>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</si>
  <si>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</si>
  <si>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</si>
  <si>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</si>
  <si>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</si>
  <si>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</si>
  <si>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</si>
  <si>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</si>
  <si>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</si>
  <si>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</si>
  <si>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</si>
  <si>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</si>
  <si>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</si>
  <si>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</si>
  <si>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</si>
  <si>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</si>
  <si>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</si>
  <si>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</si>
  <si>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</si>
  <si>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</si>
  <si>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</si>
  <si>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</si>
  <si>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</si>
  <si>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</si>
  <si>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</si>
  <si>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</si>
  <si>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</si>
  <si>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</si>
  <si>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</si>
  <si>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</si>
  <si>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</si>
  <si>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</si>
  <si>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</si>
  <si>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</si>
  <si>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</si>
  <si>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</si>
  <si>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</si>
  <si>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</si>
  <si>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</si>
  <si>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</si>
  <si>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</si>
  <si>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</si>
  <si>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</si>
  <si>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</si>
  <si>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</si>
  <si>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</si>
  <si>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</si>
  <si>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</si>
  <si>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</si>
  <si>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</si>
  <si>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</si>
  <si>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</si>
  <si>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</si>
  <si>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</si>
  <si>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</si>
  <si>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</si>
  <si>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</si>
  <si>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</si>
  <si>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</si>
  <si>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</si>
  <si>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</si>
  <si>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</si>
  <si>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</si>
  <si>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</si>
  <si>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</si>
  <si>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</si>
  <si>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</si>
  <si>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</si>
  <si>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</si>
  <si>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</si>
  <si>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</si>
  <si>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</si>
  <si>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</si>
  <si>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</si>
  <si>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</si>
  <si>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</si>
  <si>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</si>
  <si>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</si>
  <si>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</si>
  <si>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</si>
  <si>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</si>
  <si>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</si>
  <si>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</si>
  <si>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</si>
  <si>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</si>
  <si>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</si>
  <si>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</si>
  <si>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</si>
  <si>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</si>
  <si>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</si>
  <si>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</si>
  <si>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</si>
  <si>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</si>
  <si>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</si>
  <si>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</si>
  <si>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</si>
  <si>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</si>
  <si>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</si>
  <si>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</si>
  <si>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</si>
  <si>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</si>
  <si>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</si>
  <si>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</si>
  <si>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</si>
  <si>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</si>
  <si>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</si>
  <si>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</si>
  <si>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</si>
  <si>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</si>
  <si>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</si>
  <si>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</si>
  <si>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</si>
  <si>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</si>
  <si>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</si>
  <si>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</si>
  <si>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</si>
  <si>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</si>
  <si>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</si>
  <si>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</si>
  <si>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</si>
  <si>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</si>
  <si>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</si>
  <si>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</si>
  <si>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</si>
  <si>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</si>
  <si>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</si>
  <si>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</si>
  <si>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</si>
  <si>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</si>
  <si>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</si>
  <si>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</si>
  <si>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</si>
  <si>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</si>
  <si>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</si>
  <si>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</si>
  <si>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</si>
  <si>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</si>
  <si>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</si>
  <si>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</si>
  <si>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</si>
  <si>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</si>
  <si>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</si>
  <si>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</si>
  <si>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</si>
  <si>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</si>
  <si>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</si>
  <si>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</si>
  <si>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</si>
  <si>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</si>
  <si>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</si>
  <si>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</si>
  <si>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</si>
  <si>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</si>
  <si>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</si>
  <si>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</si>
  <si>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</si>
  <si>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</si>
  <si>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</si>
  <si>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</si>
  <si>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</si>
  <si>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</si>
  <si>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</si>
  <si>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</si>
  <si>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</si>
  <si>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</si>
  <si>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</si>
  <si>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</si>
  <si>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</si>
  <si>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</si>
  <si>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</si>
  <si>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</si>
  <si>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</si>
  <si>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</si>
  <si>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</si>
  <si>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</si>
  <si>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</si>
  <si>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</si>
  <si>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</si>
  <si>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</si>
  <si>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</si>
  <si>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</si>
  <si>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</si>
  <si>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</si>
  <si>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</si>
  <si>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</si>
  <si>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</si>
  <si>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</si>
  <si>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</si>
  <si>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</si>
  <si>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</si>
  <si>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</si>
  <si>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</si>
  <si>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</si>
  <si>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</si>
  <si>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</si>
  <si>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</si>
  <si>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</si>
  <si>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</si>
  <si>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</si>
  <si>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</si>
  <si>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</si>
  <si>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</si>
  <si>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</si>
  <si>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</si>
  <si>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</si>
  <si>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</si>
  <si>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</si>
  <si>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</si>
  <si>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</si>
  <si>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</si>
  <si>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</si>
  <si>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</si>
  <si>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</si>
  <si>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</si>
  <si>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</si>
  <si>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</si>
  <si>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</si>
  <si>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</si>
  <si>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</si>
  <si>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</si>
  <si>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</si>
  <si>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</si>
  <si>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</si>
  <si>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</si>
  <si>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</si>
  <si>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</si>
  <si>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</si>
  <si>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</si>
  <si>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</si>
  <si>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</si>
  <si>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</si>
  <si>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</si>
  <si>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</si>
  <si>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</si>
  <si>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</si>
  <si>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</si>
  <si>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</si>
  <si>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</si>
  <si>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</si>
  <si>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</si>
  <si>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</si>
  <si>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</si>
  <si>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</si>
  <si>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</si>
  <si>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</si>
  <si>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</si>
  <si>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</si>
  <si>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</si>
  <si>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</si>
  <si>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</si>
  <si>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</si>
  <si>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</si>
  <si>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</si>
  <si>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</si>
  <si>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</si>
  <si>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</si>
  <si>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</si>
  <si>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</si>
  <si>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</si>
  <si>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</si>
  <si>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</si>
  <si>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</si>
  <si>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</si>
  <si>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</si>
  <si>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</si>
  <si>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</si>
  <si>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</si>
  <si>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</si>
  <si>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</si>
  <si>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</si>
  <si>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</si>
  <si>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</si>
  <si>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</si>
  <si>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</si>
  <si>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</si>
  <si>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</si>
  <si>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</si>
  <si>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</si>
  <si>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</si>
  <si>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</si>
  <si>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</si>
  <si>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</si>
  <si>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</si>
  <si>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</si>
  <si>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</si>
  <si>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</si>
  <si>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</si>
  <si>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</si>
  <si>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</si>
  <si>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</si>
  <si>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</si>
  <si>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</si>
  <si>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</si>
  <si>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</si>
  <si>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</si>
  <si>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</si>
  <si>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</si>
  <si>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</si>
  <si>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</si>
  <si>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</si>
  <si>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</si>
  <si>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</si>
  <si>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</si>
  <si>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</si>
  <si>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</si>
  <si>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</si>
  <si>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</si>
  <si>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</si>
  <si>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</si>
  <si>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</si>
  <si>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</si>
  <si>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</si>
  <si>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</si>
  <si>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</si>
  <si>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</si>
  <si>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</si>
  <si>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</si>
  <si>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</si>
  <si>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</si>
  <si>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</si>
  <si>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</si>
  <si>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</si>
  <si>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</si>
  <si>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</si>
  <si>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</si>
  <si>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</si>
  <si>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</si>
  <si>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</si>
  <si>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</si>
  <si>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</si>
  <si>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</si>
  <si>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</si>
  <si>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</si>
  <si>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</si>
  <si>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</si>
  <si>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</si>
  <si>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</si>
  <si>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</si>
  <si>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</si>
  <si>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</si>
  <si>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</si>
  <si>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</si>
  <si>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</si>
  <si>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</si>
  <si>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</si>
  <si>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</si>
  <si>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</si>
  <si>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</si>
  <si>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</si>
  <si>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</si>
  <si>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</si>
  <si>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</si>
  <si>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</si>
  <si>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</si>
  <si>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</si>
  <si>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</si>
  <si>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</si>
  <si>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</si>
  <si>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</si>
  <si>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</si>
  <si>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</si>
  <si>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</si>
  <si>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</si>
  <si>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</si>
  <si>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</si>
  <si>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</si>
  <si>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</si>
  <si>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</si>
  <si>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</si>
  <si>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</si>
  <si>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</si>
  <si>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</si>
  <si>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</si>
  <si>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</si>
  <si>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</si>
  <si>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</si>
  <si>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</si>
  <si>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</si>
  <si>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</si>
  <si>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</si>
  <si>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</si>
  <si>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</si>
  <si>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</si>
  <si>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</si>
  <si>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</si>
  <si>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</si>
  <si>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</si>
  <si>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</si>
  <si>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</si>
  <si>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</si>
  <si>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</si>
  <si>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</si>
  <si>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</si>
  <si>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</si>
  <si>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</si>
  <si>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</si>
  <si>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</si>
  <si>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</si>
  <si>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</si>
  <si>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</si>
  <si>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</si>
  <si>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</si>
  <si>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</si>
  <si>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</si>
  <si>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</si>
  <si>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</si>
  <si>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</si>
  <si>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</si>
  <si>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</si>
  <si>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</si>
  <si>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</si>
  <si>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</si>
  <si>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</si>
  <si>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</si>
  <si>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</si>
  <si>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</si>
  <si>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</si>
  <si>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</si>
  <si>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</si>
  <si>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</si>
  <si>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</si>
  <si>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</si>
  <si>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</si>
  <si>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</si>
  <si>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</si>
  <si>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</si>
  <si>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</si>
  <si>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</si>
  <si>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</si>
  <si>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</si>
  <si>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</si>
  <si>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</si>
  <si>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</si>
  <si>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</si>
  <si>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</si>
  <si>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</si>
  <si>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</si>
  <si>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</si>
  <si>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</si>
  <si>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</si>
  <si>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</si>
  <si>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</si>
  <si>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</si>
  <si>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</si>
  <si>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</si>
  <si>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</si>
  <si>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</si>
  <si>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</si>
  <si>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</si>
  <si>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</si>
  <si>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</si>
  <si>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</si>
  <si>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</si>
  <si>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</si>
  <si>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</si>
  <si>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</si>
  <si>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</si>
  <si>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</si>
  <si>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</si>
  <si>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</si>
  <si>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</si>
  <si>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</si>
  <si>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</si>
  <si>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</si>
  <si>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</si>
  <si>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</si>
  <si>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</si>
  <si>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</si>
  <si>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</si>
  <si>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</si>
  <si>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</si>
  <si>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</si>
  <si>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</si>
  <si>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</si>
  <si>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</si>
  <si>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</si>
  <si>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</si>
  <si>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</si>
  <si>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</si>
  <si>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</si>
  <si>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</si>
  <si>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</si>
  <si>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</si>
  <si>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</si>
  <si>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</si>
  <si>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</si>
  <si>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</si>
  <si>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</si>
  <si>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</si>
  <si>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</si>
  <si>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</si>
  <si>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</si>
  <si>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</si>
  <si>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</si>
  <si>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</si>
  <si>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</si>
  <si>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</si>
  <si>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</si>
  <si>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</si>
  <si>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</si>
  <si>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</si>
  <si>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</si>
  <si>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</si>
  <si>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</si>
  <si>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</si>
  <si>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</si>
  <si>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</si>
  <si>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</si>
  <si>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</si>
  <si>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</si>
  <si>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</si>
  <si>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</si>
  <si>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</si>
  <si>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</si>
  <si>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</si>
  <si>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</si>
  <si>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</si>
  <si>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</si>
  <si>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</si>
  <si>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</si>
  <si>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</si>
  <si>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</si>
  <si>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</si>
  <si>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</si>
  <si>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</si>
  <si>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</si>
  <si>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</si>
  <si>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</si>
  <si>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</si>
  <si>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</si>
  <si>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</si>
  <si>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</si>
  <si>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</si>
  <si>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</si>
  <si>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</si>
  <si>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</si>
  <si>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</si>
  <si>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</si>
  <si>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</si>
  <si>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</si>
  <si>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</si>
  <si>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</si>
  <si>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</si>
  <si>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</si>
  <si>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</si>
  <si>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</si>
  <si>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</si>
  <si>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</si>
  <si>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</si>
  <si>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</si>
  <si>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</si>
  <si>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</si>
  <si>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</si>
  <si>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</si>
  <si>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</si>
  <si>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</si>
  <si>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</si>
  <si>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</si>
  <si>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</si>
  <si>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</si>
  <si>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</si>
  <si>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</si>
  <si>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</si>
  <si>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</si>
  <si>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</si>
  <si>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</si>
  <si>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</si>
  <si>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</si>
  <si>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</si>
  <si>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</si>
  <si>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</si>
  <si>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</si>
  <si>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</si>
  <si>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</si>
  <si>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</si>
  <si>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</si>
  <si>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</si>
  <si>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</si>
  <si>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</si>
  <si>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</si>
  <si>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</si>
  <si>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</si>
  <si>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</si>
  <si>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</si>
  <si>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</si>
  <si>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</si>
  <si>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</si>
  <si>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</si>
  <si>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</si>
  <si>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</si>
  <si>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</si>
  <si>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</si>
  <si>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</si>
  <si>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</si>
  <si>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</si>
  <si>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</si>
  <si>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</si>
  <si>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</si>
  <si>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</si>
  <si>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</si>
  <si>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</si>
  <si>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</si>
  <si>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</si>
  <si>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</si>
  <si>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</si>
  <si>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</si>
  <si>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</si>
  <si>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</si>
  <si>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</si>
  <si>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</si>
  <si>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</si>
  <si>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</si>
  <si>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</si>
  <si>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</si>
  <si>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</si>
  <si>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</si>
  <si>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</si>
  <si>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</si>
  <si>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</si>
  <si>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</si>
  <si>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</si>
  <si>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</si>
  <si>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</si>
  <si>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</si>
  <si>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</si>
  <si>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</si>
  <si>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</si>
  <si>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</si>
  <si>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</si>
  <si>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</si>
  <si>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</si>
  <si>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</si>
  <si>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</si>
  <si>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</si>
  <si>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</si>
  <si>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</si>
  <si>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</si>
  <si>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</si>
  <si>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</si>
  <si>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</si>
  <si>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</si>
  <si>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</si>
  <si>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</si>
  <si>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</si>
  <si>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</si>
  <si>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</si>
  <si>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</si>
  <si>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</si>
  <si>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</si>
  <si>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</si>
  <si>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</si>
  <si>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</si>
  <si>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</si>
  <si>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</si>
  <si>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</si>
  <si>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</si>
  <si>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</si>
  <si>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</si>
  <si>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</si>
  <si>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</si>
  <si>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</si>
  <si>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</si>
  <si>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</si>
  <si>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</si>
  <si>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</si>
  <si>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</si>
  <si>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</si>
  <si>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</si>
  <si>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</si>
  <si>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</si>
  <si>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</si>
  <si>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</si>
  <si>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</si>
  <si>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</si>
  <si>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</si>
  <si>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</si>
  <si>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</si>
  <si>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</si>
  <si>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</si>
  <si>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</si>
  <si>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</si>
  <si>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</si>
  <si>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</si>
  <si>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</si>
  <si>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</si>
  <si>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</si>
  <si>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</si>
  <si>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</si>
  <si>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</si>
  <si>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</si>
  <si>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</si>
  <si>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</si>
  <si>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</si>
  <si>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</si>
  <si>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</si>
  <si>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</si>
  <si>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</si>
  <si>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</si>
  <si>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</si>
  <si>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</si>
  <si>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</si>
  <si>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</si>
  <si>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</si>
  <si>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</si>
  <si>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</si>
  <si>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</si>
  <si>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</si>
  <si>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</si>
  <si>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</si>
  <si>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</si>
  <si>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</si>
  <si>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</si>
  <si>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</si>
  <si>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</si>
  <si>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</si>
  <si>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</si>
  <si>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</si>
  <si>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</si>
  <si>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</si>
  <si>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</si>
  <si>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</si>
  <si>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</si>
  <si>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</si>
  <si>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</si>
  <si>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</si>
  <si>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</si>
  <si>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</si>
  <si>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</si>
  <si>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</si>
  <si>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</si>
  <si>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</si>
  <si>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</si>
  <si>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</si>
  <si>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</si>
  <si>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</si>
  <si>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</si>
  <si>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</si>
  <si>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</si>
  <si>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</si>
  <si>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</si>
  <si>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</si>
  <si>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</si>
  <si>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</si>
  <si>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</si>
  <si>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</si>
  <si>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</si>
  <si>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</si>
  <si>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</si>
  <si>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</si>
  <si>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</si>
  <si>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</si>
  <si>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</si>
  <si>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</si>
  <si>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</si>
  <si>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</si>
  <si>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</si>
  <si>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</si>
  <si>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</si>
  <si>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</si>
  <si>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</si>
  <si>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</si>
  <si>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</si>
  <si>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</si>
  <si>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</si>
  <si>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</si>
  <si>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</si>
  <si>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</si>
  <si>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</si>
  <si>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</si>
  <si>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</si>
  <si>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</si>
  <si>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</si>
  <si>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</si>
  <si>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</si>
  <si>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</si>
  <si>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</si>
  <si>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</si>
  <si>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</si>
  <si>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</si>
  <si>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</si>
  <si>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</si>
  <si>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</si>
  <si>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</si>
  <si>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</si>
  <si>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</si>
  <si>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</si>
  <si>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</si>
  <si>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</si>
  <si>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</si>
  <si>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</si>
  <si>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</si>
  <si>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</si>
  <si>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</si>
  <si>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</si>
  <si>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</si>
  <si>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</si>
  <si>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</si>
  <si>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</si>
  <si>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</si>
  <si>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</si>
  <si>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</si>
  <si>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</si>
  <si>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</si>
  <si>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</si>
  <si>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</si>
  <si>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</si>
  <si>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</si>
  <si>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</si>
  <si>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</si>
  <si>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</si>
  <si>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</si>
  <si>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</si>
  <si>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</si>
  <si>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</si>
  <si>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</si>
  <si>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</si>
  <si>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</si>
  <si>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</si>
  <si>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</si>
  <si>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</si>
  <si>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</si>
  <si>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</si>
  <si>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</si>
  <si>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</si>
  <si>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</si>
  <si>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</si>
  <si>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</si>
  <si>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</si>
  <si>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</si>
  <si>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</si>
  <si>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</si>
  <si>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</si>
  <si>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</si>
  <si>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</si>
  <si>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</si>
  <si>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</si>
  <si>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</si>
  <si>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</si>
  <si>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</si>
  <si>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</si>
  <si>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</si>
  <si>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</si>
  <si>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</si>
  <si>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</si>
  <si>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</si>
  <si>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</si>
  <si>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</si>
  <si>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</si>
  <si>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</si>
  <si>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</si>
  <si>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</si>
  <si>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</si>
  <si>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</si>
  <si>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</si>
  <si>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</si>
  <si>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</si>
  <si>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</si>
  <si>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</si>
  <si>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</si>
  <si>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</si>
  <si>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</si>
  <si>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</si>
  <si>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</si>
  <si>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</si>
  <si>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</si>
  <si>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</si>
  <si>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</si>
  <si>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</si>
  <si>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</si>
  <si>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</si>
  <si>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</si>
  <si>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</si>
  <si>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</si>
  <si>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</si>
  <si>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</si>
  <si>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</si>
  <si>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</si>
  <si>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</si>
  <si>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</si>
  <si>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</si>
  <si>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</si>
  <si>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</si>
  <si>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</si>
  <si>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</si>
  <si>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</si>
  <si>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</si>
  <si>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</si>
  <si>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</si>
  <si>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</si>
  <si>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</si>
  <si>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</si>
  <si>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</si>
  <si>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</si>
  <si>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</si>
  <si>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</si>
  <si>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</si>
  <si>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</si>
  <si>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</si>
  <si>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</si>
  <si>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</si>
  <si>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</si>
  <si>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</si>
  <si>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</si>
  <si>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</si>
  <si>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</si>
  <si>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</si>
  <si>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</si>
  <si>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</si>
  <si>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</si>
  <si>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</si>
  <si>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</si>
  <si>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</si>
  <si>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</si>
  <si>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</si>
  <si>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</si>
  <si>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</si>
  <si>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</si>
  <si>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</si>
  <si>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</si>
  <si>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</si>
  <si>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</si>
  <si>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</si>
  <si>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</si>
  <si>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</si>
  <si>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</si>
  <si>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</si>
  <si>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</si>
  <si>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</si>
  <si>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</si>
  <si>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</si>
  <si>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</si>
  <si>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</si>
  <si>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</si>
  <si>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</si>
  <si>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</si>
  <si>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</si>
  <si>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</si>
  <si>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</si>
  <si>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</si>
  <si>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</si>
  <si>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</si>
  <si>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</si>
  <si>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</si>
  <si>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</si>
  <si>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</si>
  <si>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</si>
  <si>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</si>
  <si>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</si>
  <si>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</si>
  <si>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</si>
  <si>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</si>
  <si>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</si>
  <si>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</si>
  <si>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</si>
  <si>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</si>
  <si>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</si>
  <si>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</si>
  <si>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</si>
  <si>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</si>
  <si>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</si>
  <si>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</si>
  <si>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</si>
  <si>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</si>
  <si>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</si>
  <si>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</si>
  <si>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</si>
  <si>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</si>
  <si>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</si>
  <si>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</si>
  <si>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</si>
  <si>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</si>
  <si>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</si>
  <si>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</si>
  <si>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</si>
  <si>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</si>
  <si>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</si>
  <si>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</si>
  <si>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</si>
  <si>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</si>
  <si>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</si>
  <si>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</si>
  <si>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</si>
  <si>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</si>
  <si>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</si>
  <si>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</si>
  <si>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</si>
  <si>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</si>
  <si>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</si>
  <si>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</si>
  <si>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</si>
  <si>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</si>
  <si>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</si>
  <si>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</si>
  <si>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</si>
  <si>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</si>
  <si>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</si>
  <si>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</si>
  <si>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</si>
  <si>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</si>
  <si>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</si>
  <si>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</si>
  <si>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</si>
  <si>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</si>
  <si>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</si>
  <si>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</si>
  <si>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</si>
  <si>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</si>
  <si>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</si>
  <si>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</si>
  <si>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</si>
  <si>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</si>
  <si>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</si>
  <si>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</si>
  <si>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</si>
  <si>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</si>
  <si>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</si>
  <si>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</si>
  <si>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</si>
  <si>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</si>
  <si>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</si>
  <si>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</si>
  <si>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</si>
  <si>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</si>
  <si>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</si>
  <si>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</si>
  <si>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</si>
  <si>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</si>
  <si>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</si>
  <si>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</si>
  <si>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</si>
  <si>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</si>
  <si>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</si>
  <si>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</si>
  <si>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</si>
  <si>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</si>
  <si>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</si>
  <si>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</si>
  <si>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</si>
  <si>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</si>
  <si>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</si>
  <si>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</si>
  <si>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</si>
  <si>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</si>
  <si>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</si>
  <si>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</si>
  <si>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</si>
  <si>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</si>
  <si>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</si>
  <si>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</si>
  <si>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</si>
  <si>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</si>
  <si>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</si>
  <si>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</si>
  <si>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</si>
  <si>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</si>
  <si>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</si>
  <si>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</si>
  <si>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</si>
  <si>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</si>
  <si>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</si>
  <si>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</si>
  <si>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</si>
  <si>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</si>
  <si>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</si>
  <si>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</si>
  <si>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</si>
  <si>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</si>
  <si>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</si>
  <si>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</si>
  <si>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</si>
  <si>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</si>
  <si>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</si>
  <si>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</si>
  <si>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</si>
  <si>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</si>
  <si>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</si>
  <si>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</si>
  <si>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</si>
  <si>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</si>
  <si>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</si>
  <si>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</si>
  <si>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</si>
  <si>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</si>
  <si>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</si>
  <si>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</si>
  <si>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</si>
  <si>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</si>
  <si>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</si>
  <si>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</si>
  <si>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</si>
  <si>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</si>
  <si>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</si>
  <si>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</si>
  <si>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</si>
  <si>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</si>
  <si>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</si>
  <si>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</si>
  <si>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</si>
  <si>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</si>
  <si>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</si>
  <si>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</si>
  <si>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</si>
  <si>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</si>
  <si>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</si>
  <si>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</si>
  <si>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</si>
  <si>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</si>
  <si>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</si>
  <si>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</si>
  <si>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</si>
  <si>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</si>
  <si>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</si>
  <si>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</si>
  <si>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</si>
  <si>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</si>
  <si>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</si>
  <si>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</si>
  <si>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</si>
  <si>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</si>
  <si>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</si>
  <si>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</si>
  <si>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</si>
  <si>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</si>
  <si>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</si>
  <si>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</si>
  <si>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</si>
  <si>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</si>
  <si>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</si>
  <si>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</si>
  <si>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</si>
  <si>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</si>
  <si>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</si>
  <si>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</si>
  <si>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</si>
  <si>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</si>
  <si>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</si>
  <si>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</si>
  <si>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</si>
  <si>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</si>
  <si>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</si>
  <si>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</si>
  <si>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</si>
  <si>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</si>
  <si>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</si>
  <si>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</si>
  <si>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</si>
  <si>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</si>
  <si>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</si>
  <si>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</si>
  <si>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</si>
  <si>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</si>
  <si>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</si>
  <si>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</si>
  <si>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</si>
  <si>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</si>
  <si>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</si>
  <si>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</si>
  <si>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</si>
  <si>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</si>
  <si>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</si>
  <si>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</si>
  <si>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</si>
  <si>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</si>
  <si>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</si>
  <si>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</si>
  <si>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</si>
  <si>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</si>
  <si>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</si>
  <si>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</si>
  <si>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</si>
  <si>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</si>
  <si>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</si>
  <si>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</si>
  <si>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</si>
  <si>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</si>
  <si>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</si>
  <si>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</si>
  <si>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</si>
  <si>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</si>
  <si>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</si>
  <si>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</si>
  <si>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</si>
  <si>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</si>
  <si>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</si>
  <si>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</si>
  <si>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</si>
  <si>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</si>
  <si>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</si>
  <si>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</si>
  <si>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</si>
  <si>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</si>
  <si>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</si>
  <si>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</si>
  <si>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</si>
  <si>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</si>
  <si>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</si>
  <si>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</si>
  <si>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</si>
  <si>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</si>
  <si>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</si>
  <si>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</si>
  <si>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</si>
  <si>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</si>
  <si>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</si>
  <si>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</si>
  <si>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</si>
  <si>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</si>
  <si>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</si>
  <si>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</si>
  <si>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</si>
  <si>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</si>
  <si>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</si>
  <si>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</si>
  <si>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</si>
  <si>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</si>
  <si>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</si>
  <si>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</si>
  <si>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</si>
  <si>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</si>
  <si>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</si>
  <si>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</si>
  <si>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</si>
  <si>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</si>
  <si>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</si>
  <si>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</si>
  <si>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</si>
  <si>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</si>
  <si>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</si>
  <si>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</si>
  <si>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</si>
  <si>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</si>
  <si>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</si>
  <si>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</si>
  <si>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</si>
  <si>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</si>
  <si>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</si>
  <si>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</si>
  <si>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</si>
  <si>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</si>
  <si>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</si>
  <si>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</si>
  <si>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</si>
  <si>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</si>
  <si>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</si>
  <si>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</si>
  <si>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</si>
  <si>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</si>
  <si>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</si>
  <si>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</si>
  <si>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</si>
  <si>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</si>
  <si>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</si>
  <si>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</si>
  <si>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</si>
  <si>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</si>
  <si>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</si>
  <si>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</si>
  <si>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</si>
  <si>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</si>
  <si>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</si>
  <si>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</si>
  <si>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</si>
  <si>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</si>
  <si>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</si>
  <si>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</si>
  <si>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</si>
  <si>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</si>
  <si>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</si>
  <si>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</si>
  <si>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</si>
  <si>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</si>
  <si>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</si>
  <si>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</si>
  <si>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</si>
  <si>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</si>
  <si>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</si>
  <si>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</si>
  <si>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</si>
  <si>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</si>
  <si>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</si>
  <si>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</si>
  <si>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</si>
  <si>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</si>
  <si>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</si>
  <si>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</si>
  <si>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</si>
  <si>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</si>
  <si>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</si>
  <si>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</si>
  <si>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</si>
  <si>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</si>
  <si>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</si>
  <si>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</si>
  <si>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</si>
  <si>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</si>
  <si>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</si>
  <si>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</si>
  <si>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</si>
  <si>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</si>
  <si>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</si>
  <si>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</si>
  <si>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</si>
  <si>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</si>
  <si>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</si>
  <si>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</si>
  <si>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</si>
  <si>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</si>
  <si>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</si>
  <si>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</si>
  <si>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</si>
  <si>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</si>
  <si>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</si>
  <si>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</si>
  <si>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</si>
  <si>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</si>
  <si>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</si>
  <si>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</si>
  <si>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</si>
  <si>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</si>
  <si>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</si>
  <si>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</si>
  <si>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</si>
  <si>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</si>
  <si>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</si>
  <si>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</si>
  <si>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</si>
  <si>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</si>
  <si>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</si>
  <si>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</si>
  <si>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</si>
  <si>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</si>
  <si>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</si>
  <si>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</si>
  <si>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</si>
  <si>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</si>
  <si>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</si>
  <si>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</si>
  <si>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</si>
  <si>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</si>
  <si>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</si>
  <si>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</si>
  <si>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</si>
  <si>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</si>
  <si>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</si>
  <si>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</si>
  <si>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</si>
  <si>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</si>
  <si>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</si>
  <si>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</si>
  <si>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</si>
  <si>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</si>
  <si>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</si>
  <si>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</si>
  <si>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</si>
  <si>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</si>
  <si>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</si>
  <si>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</si>
  <si>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</si>
  <si>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</si>
  <si>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</si>
  <si>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</si>
  <si>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</si>
  <si>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</si>
  <si>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</si>
  <si>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</si>
  <si>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</si>
  <si>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</si>
  <si>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</si>
  <si>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</si>
  <si>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</si>
  <si>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</si>
  <si>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</si>
  <si>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</si>
  <si>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</si>
  <si>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</si>
  <si>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</si>
  <si>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</si>
  <si>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</si>
  <si>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</si>
  <si>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</si>
  <si>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</si>
  <si>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</si>
  <si>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</si>
  <si>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</si>
  <si>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</si>
  <si>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</si>
  <si>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</si>
  <si>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</si>
  <si>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</si>
  <si>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</si>
  <si>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</si>
  <si>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</si>
  <si>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</si>
  <si>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</si>
  <si>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</si>
  <si>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</si>
  <si>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</si>
  <si>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</si>
  <si>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</si>
  <si>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</si>
  <si>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</si>
  <si>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</si>
  <si>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</si>
  <si>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</si>
  <si>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</si>
  <si>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</si>
  <si>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</si>
  <si>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</si>
  <si>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</si>
  <si>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</si>
  <si>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</si>
  <si>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</si>
  <si>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</si>
  <si>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</si>
  <si>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</si>
  <si>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</si>
  <si>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</si>
  <si>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</si>
  <si>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</si>
  <si>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</si>
  <si>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</si>
  <si>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</si>
  <si>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</si>
  <si>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</si>
  <si>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</si>
  <si>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</si>
  <si>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</si>
  <si>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</si>
  <si>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</si>
  <si>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</si>
  <si>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</si>
  <si>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</si>
  <si>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</si>
  <si>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</si>
  <si>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</si>
  <si>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</si>
  <si>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</si>
  <si>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</si>
  <si>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</si>
  <si>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</si>
  <si>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</si>
  <si>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</si>
  <si>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</si>
  <si>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</si>
  <si>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</si>
  <si>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</si>
  <si>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</si>
  <si>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</si>
  <si>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</si>
  <si>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</si>
  <si>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</si>
  <si>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</si>
  <si>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</si>
  <si>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</si>
  <si>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</si>
  <si>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</si>
  <si>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</si>
  <si>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</si>
  <si>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</si>
  <si>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</si>
  <si>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</si>
  <si>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</si>
  <si>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</si>
  <si>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</si>
  <si>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</si>
  <si>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</si>
  <si>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</si>
  <si>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</si>
  <si>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</si>
  <si>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</si>
  <si>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</si>
  <si>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</si>
  <si>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</si>
  <si>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</si>
  <si>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</si>
  <si>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</si>
  <si>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</si>
  <si>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</si>
  <si>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</si>
  <si>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</si>
  <si>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</si>
  <si>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</si>
  <si>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</si>
  <si>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</si>
  <si>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</si>
  <si>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</si>
  <si>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</si>
  <si>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</si>
  <si>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</si>
  <si>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</si>
  <si>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</si>
  <si>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</si>
  <si>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</si>
  <si>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</si>
  <si>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</si>
  <si>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</si>
  <si>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</si>
  <si>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</si>
  <si>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</si>
  <si>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</si>
  <si>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</si>
  <si>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</si>
  <si>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</si>
  <si>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</si>
  <si>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</si>
  <si>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</si>
  <si>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</si>
  <si>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</si>
  <si>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</si>
  <si>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</si>
  <si>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</si>
  <si>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</si>
  <si>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</si>
  <si>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</si>
  <si>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</si>
  <si>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</si>
  <si>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</si>
  <si>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</si>
  <si>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</si>
  <si>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</si>
  <si>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</si>
  <si>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</si>
  <si>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</si>
  <si>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</si>
  <si>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</si>
  <si>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</si>
  <si>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</si>
  <si>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</si>
  <si>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</si>
  <si>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</si>
  <si>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</si>
  <si>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</si>
  <si>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</si>
  <si>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</si>
  <si>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</si>
  <si>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</si>
  <si>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</si>
  <si>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</si>
  <si>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</si>
  <si>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</si>
  <si>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</si>
  <si>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</si>
  <si>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</si>
  <si>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</si>
  <si>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</si>
  <si>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</si>
  <si>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</si>
  <si>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</si>
  <si>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</si>
  <si>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</si>
  <si>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</si>
  <si>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</si>
  <si>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</si>
  <si>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</si>
  <si>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</si>
  <si>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</si>
  <si>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</si>
  <si>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</si>
  <si>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</si>
  <si>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</si>
  <si>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</si>
  <si>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</si>
  <si>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</si>
  <si>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</si>
  <si>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</si>
  <si>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</si>
  <si>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</si>
  <si>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</si>
  <si>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</si>
  <si>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</si>
  <si>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</si>
  <si>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</si>
  <si>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</si>
  <si>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</si>
  <si>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</si>
  <si>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</si>
  <si>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</si>
  <si>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</si>
  <si>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</si>
  <si>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</si>
  <si>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</si>
  <si>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</si>
  <si>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</si>
  <si>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</si>
  <si>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</si>
  <si>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</si>
  <si>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</si>
  <si>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</si>
  <si>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</si>
  <si>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</si>
  <si>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</si>
  <si>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</si>
  <si>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</si>
  <si>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</si>
  <si>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</si>
  <si>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</si>
  <si>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</si>
  <si>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</si>
  <si>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</si>
  <si>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</si>
  <si>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</si>
  <si>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</si>
  <si>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</si>
  <si>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</si>
  <si>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</si>
  <si>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</si>
  <si>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</si>
  <si>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</si>
  <si>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</si>
  <si>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</si>
  <si>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</si>
  <si>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</si>
  <si>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</si>
  <si>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</si>
  <si>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</si>
  <si>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</si>
  <si>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</si>
  <si>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</si>
  <si>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</si>
  <si>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</si>
  <si>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</si>
  <si>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</si>
  <si>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</si>
  <si>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</si>
  <si>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</si>
  <si>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</si>
  <si>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</si>
  <si>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</si>
  <si>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</si>
  <si>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</si>
  <si>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</si>
  <si>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</si>
  <si>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</si>
  <si>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</si>
  <si>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</si>
  <si>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</si>
  <si>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</si>
  <si>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</si>
  <si>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</si>
  <si>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</si>
  <si>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</si>
  <si>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</si>
  <si>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</si>
  <si>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</si>
  <si>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</si>
  <si>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</si>
  <si>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</si>
  <si>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</si>
  <si>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</si>
  <si>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</si>
  <si>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</si>
  <si>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</si>
  <si>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</si>
  <si>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</si>
  <si>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</si>
  <si>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</si>
  <si>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</si>
  <si>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</si>
  <si>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</si>
  <si>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</si>
  <si>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</si>
  <si>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</si>
  <si>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</si>
  <si>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</si>
  <si>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</si>
  <si>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</si>
  <si>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</si>
  <si>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</si>
  <si>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</si>
  <si>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</si>
  <si>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</si>
  <si>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</si>
  <si>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</si>
  <si>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</si>
  <si>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</si>
  <si>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</si>
  <si>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</si>
  <si>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</si>
  <si>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</si>
  <si>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</si>
  <si>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</si>
  <si>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</si>
  <si>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</si>
  <si>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</si>
  <si>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</si>
  <si>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</si>
  <si>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</si>
  <si>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</si>
  <si>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</si>
  <si>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</si>
  <si>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</si>
  <si>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</si>
  <si>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</si>
  <si>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</si>
  <si>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</si>
  <si>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</si>
  <si>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</si>
  <si>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</si>
  <si>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</si>
  <si>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</si>
  <si>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</si>
  <si>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</si>
  <si>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</si>
  <si>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</si>
  <si>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</si>
  <si>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</si>
  <si>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</si>
  <si>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</si>
  <si>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</si>
  <si>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</si>
  <si>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</si>
  <si>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</si>
  <si>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</si>
  <si>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</si>
  <si>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</si>
  <si>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</si>
  <si>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</si>
  <si>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</si>
  <si>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</si>
  <si>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</si>
  <si>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</si>
  <si>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</si>
  <si>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</si>
  <si>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</si>
  <si>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</si>
  <si>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</si>
  <si>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</si>
  <si>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</si>
  <si>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</si>
  <si>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</si>
  <si>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</si>
  <si>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</si>
  <si>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</si>
  <si>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</si>
  <si>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</si>
  <si>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</si>
  <si>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</si>
  <si>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</si>
  <si>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</si>
  <si>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</si>
  <si>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</si>
  <si>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</si>
  <si>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</si>
  <si>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</si>
  <si>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</si>
  <si>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</si>
  <si>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</si>
  <si>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</si>
  <si>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</si>
  <si>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</si>
  <si>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</si>
  <si>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</si>
  <si>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</si>
  <si>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</si>
  <si>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</si>
  <si>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</si>
  <si>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</si>
  <si>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</si>
  <si>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</si>
  <si>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</si>
  <si>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</si>
  <si>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</si>
  <si>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</si>
  <si>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</si>
  <si>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</si>
  <si>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</si>
  <si>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</si>
  <si>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</si>
  <si>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</si>
  <si>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</si>
  <si>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</si>
  <si>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</si>
  <si>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</si>
  <si>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</si>
  <si>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</si>
  <si>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</si>
  <si>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</si>
  <si>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</si>
  <si>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</si>
  <si>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</si>
  <si>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</si>
  <si>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</si>
  <si>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</si>
  <si>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</si>
  <si>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</si>
  <si>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</si>
  <si>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</si>
  <si>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</si>
  <si>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</si>
  <si>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</si>
  <si>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</si>
  <si>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</si>
  <si>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</si>
  <si>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</si>
  <si>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</si>
  <si>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</si>
  <si>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</si>
  <si>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</si>
  <si>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</si>
  <si>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</si>
  <si>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</si>
  <si>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</si>
  <si>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</si>
  <si>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</si>
  <si>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</si>
  <si>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</si>
  <si>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</si>
  <si>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</si>
  <si>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</si>
  <si>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</si>
  <si>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</si>
  <si>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</si>
  <si>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</si>
  <si>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</si>
  <si>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</si>
  <si>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</si>
  <si>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</si>
  <si>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</si>
  <si>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</si>
  <si>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</si>
  <si>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</si>
  <si>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</si>
  <si>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</si>
  <si>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</si>
  <si>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</si>
  <si>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</si>
  <si>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</si>
  <si>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</si>
  <si>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</si>
  <si>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</si>
  <si>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</si>
  <si>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</si>
  <si>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</si>
  <si>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</si>
  <si>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</si>
  <si>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</si>
  <si>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</si>
  <si>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</si>
  <si>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</si>
  <si>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</si>
  <si>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</si>
  <si>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</si>
  <si>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</si>
  <si>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</si>
  <si>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</si>
  <si>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</si>
  <si>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</si>
  <si>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</si>
  <si>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</si>
  <si>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</si>
  <si>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</si>
  <si>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</si>
  <si>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</si>
  <si>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</si>
  <si>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</si>
  <si>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</si>
  <si>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</si>
  <si>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</si>
  <si>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</si>
  <si>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</si>
  <si>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</si>
  <si>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</si>
  <si>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</si>
  <si>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</si>
  <si>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</si>
  <si>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</si>
  <si>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</si>
  <si>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</si>
  <si>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</si>
  <si>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</si>
  <si>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</si>
  <si>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</si>
  <si>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</si>
  <si>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</si>
  <si>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</si>
  <si>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</si>
  <si>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</si>
  <si>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</si>
  <si>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</si>
  <si>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</si>
  <si>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</si>
  <si>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</si>
  <si>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</si>
  <si>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</si>
  <si>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</si>
  <si>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</si>
  <si>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</si>
  <si>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</si>
  <si>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</si>
  <si>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</si>
  <si>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</si>
  <si>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</si>
  <si>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</si>
  <si>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</si>
  <si>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</si>
  <si>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</si>
  <si>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</si>
  <si>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</si>
  <si>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</si>
  <si>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</si>
  <si>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</si>
  <si>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</si>
  <si>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</si>
  <si>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</si>
  <si>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</si>
  <si>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</si>
  <si>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</si>
  <si>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</si>
  <si>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</si>
  <si>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</si>
  <si>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</si>
  <si>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</si>
  <si>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</si>
  <si>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</si>
  <si>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</si>
  <si>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</si>
  <si>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</si>
  <si>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</si>
  <si>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</si>
  <si>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</si>
  <si>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</si>
  <si>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</si>
  <si>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</si>
  <si>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</si>
  <si>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</si>
  <si>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</si>
  <si>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</si>
  <si>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</si>
  <si>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</si>
  <si>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</si>
  <si>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</si>
  <si>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</si>
  <si>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</si>
  <si>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</si>
  <si>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</si>
  <si>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</si>
  <si>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</si>
  <si>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</si>
  <si>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</si>
  <si>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</si>
  <si>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</si>
  <si>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</si>
  <si>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</si>
  <si>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</si>
  <si>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</si>
  <si>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</si>
  <si>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</si>
  <si>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</si>
  <si>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</si>
  <si>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</si>
  <si>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</si>
  <si>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</si>
  <si>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</si>
  <si>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</si>
  <si>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</si>
  <si>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</si>
  <si>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</si>
  <si>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</si>
  <si>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</si>
  <si>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</si>
  <si>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</si>
  <si>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</si>
  <si>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</si>
  <si>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</si>
  <si>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</si>
  <si>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</si>
  <si>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</si>
  <si>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</si>
  <si>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</si>
  <si>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</si>
  <si>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</si>
  <si>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</si>
  <si>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</si>
  <si>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</si>
  <si>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</si>
  <si>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</si>
  <si>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</si>
  <si>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</si>
  <si>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</si>
  <si>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</si>
  <si>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</si>
  <si>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</si>
  <si>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</si>
  <si>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</si>
  <si>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</si>
  <si>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</si>
  <si>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</si>
  <si>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</si>
  <si>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</si>
  <si>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</si>
  <si>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</si>
  <si>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</si>
  <si>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</si>
  <si>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</si>
  <si>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</si>
  <si>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</si>
  <si>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</si>
  <si>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</si>
  <si>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</si>
  <si>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</si>
  <si>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</si>
  <si>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</si>
  <si>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</si>
  <si>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</si>
  <si>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</si>
  <si>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</si>
  <si>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</si>
  <si>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</si>
  <si>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</si>
  <si>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</si>
  <si>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</si>
  <si>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</si>
  <si>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</si>
  <si>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</si>
  <si>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</si>
  <si>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</si>
  <si>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</si>
  <si>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</si>
  <si>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</si>
  <si>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</si>
  <si>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</si>
  <si>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</si>
  <si>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</si>
  <si>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</si>
  <si>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</si>
  <si>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</si>
  <si>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</si>
  <si>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</si>
  <si>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</si>
  <si>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</si>
  <si>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</si>
  <si>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</si>
  <si>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</si>
  <si>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</si>
  <si>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</si>
  <si>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</si>
  <si>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</si>
  <si>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</si>
  <si>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</si>
  <si>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</si>
  <si>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</si>
  <si>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</si>
  <si>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</si>
  <si>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</si>
  <si>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</si>
  <si>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</si>
  <si>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</si>
  <si>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</si>
  <si>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</si>
  <si>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</si>
  <si>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</si>
  <si>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</si>
  <si>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</si>
  <si>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</si>
  <si>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</si>
  <si>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</si>
  <si>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</si>
  <si>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</si>
  <si>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</si>
  <si>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</si>
  <si>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</si>
  <si>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</si>
  <si>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</si>
  <si>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</si>
  <si>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</si>
  <si>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</si>
  <si>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</si>
  <si>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</si>
  <si>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</si>
  <si>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</si>
  <si>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</si>
  <si>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</si>
  <si>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</si>
  <si>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</si>
  <si>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</si>
  <si>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</si>
  <si>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</si>
  <si>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</si>
  <si>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</si>
  <si>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</si>
  <si>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</si>
  <si>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</si>
  <si>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</si>
  <si>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</si>
  <si>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</si>
  <si>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</si>
  <si>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</si>
  <si>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</si>
  <si>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</si>
  <si>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</si>
  <si>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</si>
  <si>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</si>
  <si>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</si>
  <si>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</si>
  <si>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</si>
  <si>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</si>
  <si>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</si>
  <si>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</si>
  <si>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</si>
  <si>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</si>
  <si>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</si>
  <si>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</si>
  <si>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</si>
  <si>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</si>
  <si>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</si>
  <si>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</si>
  <si>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</si>
  <si>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</si>
  <si>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</si>
  <si>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</si>
  <si>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</si>
  <si>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</si>
  <si>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</si>
  <si>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</si>
  <si>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</si>
  <si>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</si>
  <si>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</si>
  <si>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</si>
  <si>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</si>
  <si>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</si>
  <si>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</si>
  <si>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</si>
  <si>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</si>
  <si>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</si>
  <si>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</si>
  <si>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</si>
  <si>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</si>
  <si>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</si>
  <si>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</si>
  <si>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</si>
  <si>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</si>
  <si>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</si>
  <si>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</si>
  <si>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</si>
  <si>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</si>
  <si>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</si>
  <si>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</si>
  <si>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</si>
  <si>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</si>
  <si>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</si>
  <si>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</si>
  <si>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</si>
  <si>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</si>
  <si>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</si>
  <si>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</si>
  <si>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</si>
  <si>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</si>
  <si>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</si>
  <si>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</si>
  <si>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</si>
  <si>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</si>
  <si>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</si>
  <si>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</si>
  <si>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</si>
  <si>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</si>
  <si>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</si>
  <si>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</si>
  <si>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</si>
  <si>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</si>
  <si>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</si>
  <si>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</si>
  <si>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</si>
  <si>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</si>
  <si>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</si>
  <si>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</si>
  <si>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</si>
  <si>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</si>
  <si>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</si>
  <si>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</si>
  <si>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</si>
  <si>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</si>
  <si>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</si>
  <si>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</si>
  <si>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</si>
  <si>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</si>
  <si>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</si>
  <si>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</si>
  <si>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</si>
  <si>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</si>
  <si>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</si>
  <si>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</si>
  <si>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</si>
  <si>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</si>
  <si>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</si>
  <si>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</si>
  <si>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</si>
  <si>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</si>
  <si>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</si>
  <si>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</si>
  <si>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</si>
  <si>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</si>
  <si>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</si>
  <si>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</si>
  <si>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</si>
  <si>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</si>
  <si>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</si>
  <si>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</si>
  <si>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</si>
  <si>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</si>
  <si>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</si>
  <si>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</si>
  <si>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</si>
  <si>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</si>
  <si>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</si>
  <si>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</si>
  <si>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</si>
  <si>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</si>
  <si>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</si>
  <si>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</si>
  <si>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</si>
  <si>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</si>
  <si>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</si>
  <si>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</si>
  <si>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</si>
  <si>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</si>
  <si>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</si>
  <si>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</si>
  <si>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</si>
  <si>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</si>
  <si>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</si>
  <si>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</si>
  <si>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</si>
  <si>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</si>
  <si>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</si>
  <si>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</si>
  <si>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</si>
  <si>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</si>
  <si>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</si>
  <si>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</si>
  <si>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</si>
  <si>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</si>
  <si>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</si>
  <si>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</si>
  <si>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</si>
  <si>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</si>
  <si>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</si>
  <si>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</si>
  <si>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</si>
  <si>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</si>
  <si>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</si>
  <si>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</si>
  <si>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</si>
  <si>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</si>
  <si>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</si>
  <si>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</si>
  <si>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</si>
  <si>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</si>
  <si>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</si>
  <si>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</si>
  <si>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</si>
  <si>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</si>
  <si>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</si>
  <si>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</si>
  <si>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</si>
  <si>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</si>
  <si>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</si>
  <si>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</si>
  <si>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</si>
  <si>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</si>
  <si>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</si>
  <si>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</si>
  <si>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</si>
  <si>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</si>
  <si>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</si>
  <si>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</si>
  <si>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</si>
  <si>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</si>
  <si>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</si>
  <si>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</si>
  <si>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</si>
  <si>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</si>
  <si>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</si>
  <si>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</si>
  <si>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</si>
  <si>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</si>
  <si>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</si>
  <si>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</si>
  <si>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</si>
  <si>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</si>
  <si>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</si>
  <si>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</si>
  <si>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</si>
  <si>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</si>
  <si>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</si>
  <si>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</si>
  <si>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</si>
  <si>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</si>
  <si>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</si>
  <si>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</si>
  <si>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</si>
  <si>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</si>
  <si>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</si>
  <si>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</si>
  <si>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</si>
  <si>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</si>
  <si>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</si>
  <si>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</si>
  <si>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</si>
  <si>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</si>
  <si>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</si>
  <si>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</si>
  <si>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</si>
  <si>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</si>
  <si>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</si>
  <si>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</si>
  <si>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</si>
  <si>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</si>
  <si>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</si>
  <si>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</si>
  <si>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</si>
  <si>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</si>
  <si>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</si>
  <si>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</si>
  <si>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</si>
  <si>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</si>
  <si>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</si>
  <si>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</si>
  <si>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</si>
  <si>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</si>
  <si>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</si>
  <si>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</si>
  <si>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</si>
  <si>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</si>
  <si>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</si>
  <si>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</si>
  <si>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</si>
  <si>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</si>
  <si>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</si>
  <si>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</si>
  <si>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</si>
  <si>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</si>
  <si>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</si>
  <si>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</si>
  <si>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</si>
  <si>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</si>
  <si>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</si>
  <si>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</si>
  <si>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</si>
  <si>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</si>
  <si>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</si>
  <si>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</si>
  <si>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</si>
  <si>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</si>
  <si>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</si>
  <si>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</si>
  <si>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</si>
  <si>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</si>
  <si>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</si>
  <si>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</si>
  <si>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</si>
  <si>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</si>
  <si>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</si>
  <si>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</si>
  <si>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</si>
  <si>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</si>
  <si>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</si>
  <si>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</si>
  <si>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</si>
  <si>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</si>
  <si>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</si>
  <si>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</si>
  <si>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</si>
  <si>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</si>
  <si>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</si>
  <si>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</si>
  <si>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</si>
  <si>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</si>
  <si>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</si>
  <si>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</si>
  <si>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</si>
  <si>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</si>
  <si>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</si>
  <si>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</si>
  <si>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</si>
  <si>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</si>
  <si>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</si>
  <si>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</si>
  <si>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</si>
  <si>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</si>
  <si>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</si>
  <si>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</si>
  <si>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</si>
  <si>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</si>
  <si>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</si>
  <si>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</si>
  <si>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</si>
  <si>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</si>
  <si>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</si>
  <si>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</si>
  <si>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</si>
  <si>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</si>
  <si>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</si>
  <si>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</si>
  <si>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</si>
  <si>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</si>
  <si>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</si>
  <si>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</si>
  <si>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</si>
  <si>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</si>
  <si>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</si>
  <si>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</si>
  <si>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</si>
  <si>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</si>
  <si>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</si>
  <si>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</si>
  <si>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</si>
  <si>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</si>
  <si>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</si>
  <si>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</si>
  <si>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</si>
  <si>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</si>
  <si>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</si>
  <si>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</si>
  <si>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</si>
  <si>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</si>
  <si>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</si>
  <si>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</si>
  <si>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</si>
  <si>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</si>
  <si>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</si>
  <si>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</si>
  <si>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</si>
  <si>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</si>
  <si>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</si>
  <si>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</si>
  <si>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</si>
  <si>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</si>
  <si>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</si>
  <si>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</si>
  <si>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</si>
  <si>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</si>
  <si>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</si>
  <si>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</si>
  <si>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</si>
  <si>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</si>
  <si>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</si>
  <si>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</si>
  <si>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</si>
  <si>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</si>
  <si>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</si>
  <si>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</si>
  <si>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</si>
  <si>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</si>
  <si>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</si>
  <si>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</si>
  <si>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</si>
  <si>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</si>
  <si>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</si>
  <si>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</si>
  <si>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</si>
  <si>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</si>
  <si>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</si>
  <si>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</si>
  <si>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</si>
  <si>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</si>
  <si>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</si>
  <si>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</si>
  <si>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</si>
  <si>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</si>
  <si>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</si>
  <si>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</si>
  <si>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</si>
  <si>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</si>
  <si>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</si>
  <si>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</si>
  <si>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</si>
  <si>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</si>
  <si>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</si>
  <si>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</si>
  <si>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</si>
  <si>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</si>
  <si>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</si>
  <si>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</si>
  <si>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</si>
  <si>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</si>
  <si>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</si>
  <si>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</si>
  <si>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</si>
  <si>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</si>
  <si>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</si>
  <si>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</si>
  <si>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</si>
  <si>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</si>
  <si>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</si>
  <si>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</si>
  <si>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</si>
  <si>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</si>
  <si>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</si>
  <si>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</si>
  <si>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</si>
  <si>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</si>
  <si>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</si>
  <si>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</si>
  <si>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</si>
  <si>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</si>
  <si>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</si>
  <si>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</si>
  <si>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</si>
  <si>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</si>
  <si>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</si>
  <si>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</si>
  <si>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</si>
  <si>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</si>
  <si>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</si>
  <si>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</si>
  <si>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</si>
  <si>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</si>
  <si>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</si>
  <si>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</si>
  <si>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</si>
  <si>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</si>
  <si>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</si>
  <si>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</si>
  <si>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</si>
  <si>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</si>
  <si>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</si>
  <si>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</si>
  <si>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</si>
  <si>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</si>
  <si>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</si>
  <si>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</si>
  <si>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</si>
  <si>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</si>
  <si>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</si>
  <si>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</si>
  <si>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</si>
  <si>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</si>
  <si>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</si>
  <si>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</si>
  <si>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</si>
  <si>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</si>
  <si>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</si>
  <si>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</si>
  <si>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</si>
  <si>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</si>
  <si>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</si>
  <si>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</si>
  <si>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</si>
  <si>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</si>
  <si>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</si>
  <si>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</si>
  <si>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</si>
  <si>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</si>
  <si>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</si>
  <si>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</si>
  <si>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</si>
  <si>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</si>
  <si>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</si>
  <si>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</si>
  <si>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</si>
  <si>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</si>
  <si>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</si>
  <si>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</si>
  <si>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</si>
  <si>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</si>
  <si>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</si>
  <si>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</si>
  <si>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</si>
  <si>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</si>
  <si>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</si>
  <si>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</si>
  <si>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</si>
  <si>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</si>
  <si>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</si>
  <si>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</si>
  <si>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</si>
  <si>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</si>
  <si>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</si>
  <si>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</si>
  <si>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</si>
  <si>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</si>
  <si>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</si>
  <si>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</si>
  <si>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</si>
  <si>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</si>
  <si>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</si>
  <si>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</si>
  <si>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</si>
  <si>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</si>
  <si>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</si>
  <si>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</si>
  <si>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</si>
  <si>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</si>
  <si>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</si>
  <si>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</si>
  <si>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</si>
  <si>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</si>
  <si>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</si>
  <si>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</si>
  <si>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</si>
  <si>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</si>
  <si>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</si>
  <si>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</si>
  <si>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</si>
  <si>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</si>
  <si>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</si>
  <si>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</si>
  <si>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</si>
  <si>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</si>
  <si>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</si>
  <si>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</si>
  <si>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</si>
  <si>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</si>
  <si>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</si>
  <si>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</si>
  <si>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</si>
  <si>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</si>
  <si>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</si>
  <si>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</si>
  <si>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</si>
  <si>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</si>
  <si>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</si>
  <si>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</si>
  <si>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</si>
  <si>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</si>
  <si>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</si>
  <si>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</si>
  <si>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</si>
  <si>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</si>
  <si>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</si>
  <si>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</si>
  <si>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</si>
  <si>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</si>
  <si>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</si>
  <si>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</si>
  <si>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</si>
  <si>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</si>
  <si>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</si>
  <si>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</si>
  <si>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</si>
  <si>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</si>
  <si>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</si>
  <si>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</si>
  <si>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</si>
  <si>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</si>
  <si>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</si>
  <si>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</si>
  <si>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</si>
  <si>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</si>
  <si>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</si>
  <si>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</si>
  <si>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</si>
  <si>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</si>
  <si>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</si>
  <si>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</si>
  <si>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</si>
  <si>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</si>
  <si>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</si>
  <si>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</si>
  <si>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</si>
  <si>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</si>
  <si>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</si>
  <si>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</si>
  <si>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</si>
  <si>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</si>
  <si>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</si>
  <si>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</si>
  <si>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</si>
  <si>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</si>
  <si>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</si>
  <si>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</si>
  <si>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</si>
  <si>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</si>
  <si>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</si>
  <si>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</si>
  <si>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</si>
  <si>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</si>
  <si>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</si>
  <si>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</si>
  <si>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</si>
  <si>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</si>
  <si>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</si>
  <si>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</si>
  <si>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</si>
  <si>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</si>
  <si>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</si>
  <si>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</si>
  <si>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</si>
  <si>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</si>
  <si>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</si>
  <si>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</si>
  <si>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</si>
  <si>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</si>
  <si>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</si>
  <si>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</si>
  <si>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</si>
  <si>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</si>
  <si>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</si>
  <si>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</si>
  <si>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</si>
  <si>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</si>
  <si>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</si>
  <si>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</si>
  <si>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</si>
  <si>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</si>
  <si>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</si>
  <si>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</si>
  <si>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</si>
  <si>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</si>
  <si>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</si>
  <si>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</si>
  <si>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</si>
  <si>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</si>
  <si>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</si>
  <si>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</si>
  <si>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</si>
  <si>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</si>
  <si>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</si>
  <si>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</si>
  <si>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</si>
  <si>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</si>
  <si>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</si>
  <si>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</si>
  <si>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</si>
  <si>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</si>
  <si>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</si>
  <si>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</si>
  <si>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</si>
  <si>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</si>
  <si>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</si>
  <si>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</si>
  <si>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</si>
  <si>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</si>
  <si>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</si>
  <si>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</si>
  <si>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</si>
  <si>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</si>
  <si>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</si>
  <si>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</si>
  <si>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</si>
  <si>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</si>
  <si>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</si>
  <si>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</si>
  <si>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</si>
  <si>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</si>
  <si>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</si>
  <si>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</si>
  <si>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</si>
  <si>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</si>
  <si>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</si>
  <si>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</si>
  <si>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</si>
  <si>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</si>
  <si>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</si>
  <si>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</si>
  <si>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</si>
  <si>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</si>
  <si>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</si>
  <si>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</si>
  <si>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</si>
  <si>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</si>
  <si>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</si>
  <si>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</si>
  <si>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</si>
  <si>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</si>
  <si>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</si>
  <si>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</si>
  <si>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</si>
  <si>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</si>
  <si>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</si>
  <si>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</si>
  <si>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</si>
  <si>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</si>
  <si>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</si>
  <si>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</si>
  <si>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</si>
  <si>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</si>
  <si>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</si>
  <si>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</si>
  <si>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</si>
  <si>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</si>
  <si>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</si>
  <si>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</si>
  <si>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</si>
  <si>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</si>
  <si>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</si>
  <si>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</si>
  <si>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</si>
  <si>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</si>
  <si>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</si>
  <si>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</si>
  <si>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</si>
  <si>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</si>
  <si>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</si>
  <si>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</si>
  <si>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</si>
  <si>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</si>
  <si>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</si>
  <si>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</si>
  <si>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</si>
  <si>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</si>
  <si>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</si>
  <si>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</si>
  <si>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</si>
  <si>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</si>
  <si>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</si>
  <si>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</si>
  <si>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</si>
  <si>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</si>
  <si>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</si>
  <si>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</si>
  <si>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</si>
  <si>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</si>
  <si>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</si>
  <si>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</si>
  <si>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</si>
  <si>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</si>
  <si>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</si>
  <si>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</si>
  <si>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</si>
  <si>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</si>
  <si>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</si>
  <si>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</si>
  <si>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</si>
  <si>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</si>
  <si>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</si>
  <si>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</si>
  <si>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</si>
  <si>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</si>
  <si>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</si>
  <si>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</si>
  <si>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</si>
  <si>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</si>
  <si>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</si>
  <si>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</si>
  <si>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</si>
  <si>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</si>
  <si>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</si>
  <si>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</si>
  <si>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</si>
  <si>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</si>
  <si>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</si>
  <si>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</si>
  <si>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</si>
  <si>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</si>
  <si>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</si>
  <si>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</si>
  <si>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</si>
  <si>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</si>
  <si>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</si>
  <si>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</si>
  <si>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</si>
  <si>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</si>
  <si>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</si>
  <si>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</si>
  <si>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</si>
  <si>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</si>
  <si>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</si>
  <si>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</si>
  <si>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</si>
  <si>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</si>
  <si>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</si>
  <si>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</si>
  <si>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</si>
  <si>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</si>
  <si>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</si>
  <si>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</si>
  <si>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</si>
  <si>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</si>
  <si>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</si>
  <si>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</si>
  <si>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</si>
  <si>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</si>
  <si>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</si>
  <si>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</si>
  <si>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</si>
  <si>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</si>
  <si>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</si>
  <si>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</si>
  <si>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</si>
  <si>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</si>
  <si>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</si>
  <si>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</si>
  <si>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</si>
  <si>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</si>
  <si>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</si>
  <si>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</si>
  <si>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</si>
  <si>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</si>
  <si>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</si>
  <si>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</si>
  <si>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</si>
  <si>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</si>
  <si>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</si>
  <si>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</si>
  <si>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</si>
  <si>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</si>
  <si>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</si>
  <si>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</si>
  <si>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</si>
  <si>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</si>
  <si>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</si>
  <si>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</si>
  <si>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</si>
  <si>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</si>
  <si>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</si>
  <si>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</si>
  <si>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</si>
  <si>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</si>
  <si>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</si>
  <si>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</si>
  <si>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</si>
  <si>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</si>
  <si>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</si>
  <si>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</si>
  <si>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</si>
  <si>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</si>
  <si>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</si>
  <si>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</si>
  <si>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</si>
  <si>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</si>
  <si>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</si>
  <si>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</si>
  <si>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</si>
  <si>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</si>
  <si>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</si>
  <si>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</si>
  <si>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</si>
  <si>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</si>
  <si>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</si>
  <si>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</si>
  <si>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</si>
  <si>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</si>
  <si>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</si>
  <si>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</si>
  <si>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</si>
  <si>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</si>
  <si>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</si>
  <si>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</si>
  <si>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</si>
  <si>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</si>
  <si>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</si>
  <si>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</si>
  <si>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</si>
  <si>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</si>
  <si>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</si>
  <si>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</si>
  <si>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</si>
  <si>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</si>
  <si>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</si>
  <si>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</si>
  <si>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</si>
  <si>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</si>
  <si>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</si>
  <si>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</si>
  <si>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</si>
  <si>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</si>
  <si>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</si>
  <si>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</si>
  <si>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</si>
  <si>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</si>
  <si>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</si>
  <si>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</si>
  <si>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</si>
  <si>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</si>
  <si>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</si>
  <si>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</si>
  <si>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</si>
  <si>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</si>
  <si>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</si>
  <si>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</si>
  <si>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</si>
  <si>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</si>
  <si>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</si>
  <si>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</si>
  <si>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</si>
  <si>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</si>
  <si>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</si>
  <si>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</si>
  <si>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</si>
  <si>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</si>
  <si>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</si>
  <si>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</si>
  <si>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</si>
  <si>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</si>
  <si>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</si>
  <si>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</si>
  <si>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</si>
  <si>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</si>
  <si>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</si>
  <si>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</si>
  <si>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</si>
  <si>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</si>
  <si>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</si>
  <si>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</si>
  <si>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</si>
  <si>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</si>
  <si>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</si>
  <si>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</si>
  <si>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</si>
  <si>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</si>
  <si>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</si>
  <si>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</si>
  <si>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</si>
  <si>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</si>
  <si>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</si>
  <si>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</si>
  <si>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</si>
  <si>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</si>
  <si>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</si>
  <si>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</si>
  <si>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</si>
  <si>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</si>
  <si>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</si>
  <si>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</si>
  <si>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</si>
  <si>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</si>
  <si>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</si>
  <si>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</si>
  <si>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</si>
  <si>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</si>
  <si>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</si>
  <si>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</si>
  <si>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</si>
  <si>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</si>
  <si>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</si>
  <si>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</si>
  <si>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</si>
  <si>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</si>
  <si>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</si>
  <si>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</si>
  <si>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</si>
  <si>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</si>
  <si>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</si>
  <si>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</si>
  <si>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</si>
  <si>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</si>
  <si>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</si>
  <si>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</si>
  <si>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</si>
  <si>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</si>
  <si>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</si>
  <si>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</si>
  <si>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</si>
  <si>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</si>
  <si>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</si>
  <si>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</si>
  <si>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</si>
  <si>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</si>
  <si>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</si>
  <si>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</si>
  <si>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</si>
  <si>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</si>
  <si>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</si>
  <si>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</si>
  <si>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</si>
  <si>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</si>
  <si>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</si>
  <si>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</si>
  <si>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</si>
  <si>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</si>
  <si>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</si>
  <si>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</si>
  <si>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</si>
  <si>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</si>
  <si>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</si>
  <si>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</si>
  <si>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</si>
  <si>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</si>
  <si>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</si>
  <si>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</si>
  <si>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</si>
  <si>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</si>
  <si>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</si>
  <si>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</si>
  <si>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</si>
  <si>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</si>
  <si>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</si>
  <si>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</si>
  <si>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</si>
  <si>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</si>
  <si>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</si>
  <si>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</si>
  <si>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</si>
  <si>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</si>
  <si>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</si>
  <si>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</si>
  <si>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</si>
  <si>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</si>
  <si>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</si>
  <si>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</si>
  <si>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</si>
  <si>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</si>
  <si>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</si>
  <si>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</si>
  <si>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</si>
  <si>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</si>
  <si>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</si>
  <si>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</si>
  <si>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</si>
  <si>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</si>
  <si>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</si>
  <si>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</si>
  <si>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</si>
  <si>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</si>
  <si>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</si>
  <si>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</si>
  <si>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</si>
  <si>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</si>
  <si>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</si>
  <si>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</si>
  <si>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</si>
  <si>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</si>
  <si>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</si>
  <si>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</si>
  <si>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</si>
  <si>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</si>
  <si>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</si>
  <si>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</si>
  <si>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</si>
  <si>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</si>
  <si>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</si>
  <si>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</si>
  <si>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</si>
  <si>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</si>
  <si>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</si>
  <si>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</si>
  <si>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</si>
  <si>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</si>
  <si>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</si>
  <si>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</si>
  <si>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</si>
  <si>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</si>
  <si>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</si>
  <si>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</si>
  <si>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</si>
  <si>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</si>
  <si>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</si>
  <si>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</si>
  <si>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</si>
  <si>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</si>
  <si>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</si>
  <si>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</si>
  <si>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</si>
  <si>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</si>
  <si>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</si>
  <si>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</si>
  <si>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</si>
  <si>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</si>
  <si>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</si>
  <si>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</si>
  <si>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</si>
  <si>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</si>
  <si>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</si>
  <si>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</si>
  <si>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</si>
  <si>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</si>
  <si>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</si>
  <si>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</si>
  <si>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</si>
  <si>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</si>
  <si>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</si>
  <si>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</si>
  <si>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</si>
  <si>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</si>
  <si>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</si>
  <si>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</si>
  <si>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</si>
  <si>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</si>
  <si>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</si>
  <si>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</si>
  <si>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</si>
  <si>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</si>
  <si>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</si>
  <si>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</si>
  <si>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</si>
  <si>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</si>
  <si>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</si>
  <si>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</si>
  <si>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</si>
  <si>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</si>
  <si>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</si>
  <si>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</si>
  <si>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</si>
  <si>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</si>
  <si>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</si>
  <si>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</si>
  <si>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</si>
  <si>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</si>
  <si>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</si>
  <si>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</si>
  <si>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</si>
  <si>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</si>
  <si>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</si>
  <si>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</si>
  <si>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</si>
  <si>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</si>
  <si>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</si>
  <si>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</si>
  <si>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</si>
  <si>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</si>
  <si>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</si>
  <si>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</si>
  <si>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</si>
  <si>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</si>
  <si>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</si>
  <si>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</si>
  <si>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</si>
  <si>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</si>
  <si>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</si>
  <si>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</si>
  <si>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</si>
  <si>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</si>
  <si>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</si>
  <si>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</si>
  <si>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</si>
  <si>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</si>
  <si>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</si>
  <si>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</si>
  <si>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</si>
  <si>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</si>
  <si>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</si>
  <si>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</si>
  <si>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</si>
  <si>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</si>
  <si>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</si>
  <si>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</si>
  <si>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</si>
  <si>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</si>
  <si>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</si>
  <si>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</si>
  <si>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</si>
  <si>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</si>
  <si>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</si>
  <si>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</si>
  <si>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</si>
  <si>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</si>
  <si>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</si>
  <si>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</si>
  <si>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</si>
  <si>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</si>
  <si>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</si>
  <si>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</si>
  <si>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</si>
  <si>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</si>
  <si>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</si>
  <si>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</si>
  <si>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</si>
  <si>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</si>
  <si>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</si>
  <si>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</si>
  <si>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</si>
  <si>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</si>
  <si>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</si>
  <si>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</si>
  <si>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</si>
  <si>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</si>
  <si>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</si>
  <si>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</si>
  <si>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</si>
  <si>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</si>
  <si>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</si>
  <si>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</si>
  <si>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</si>
  <si>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</si>
  <si>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</si>
  <si>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</si>
  <si>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</si>
  <si>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</si>
  <si>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</si>
  <si>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</si>
  <si>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</si>
  <si>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</si>
  <si>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</si>
  <si>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</si>
  <si>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</si>
  <si>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</si>
  <si>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</si>
  <si>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</si>
  <si>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</si>
  <si>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</si>
  <si>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</si>
  <si>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</si>
  <si>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</si>
  <si>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</si>
  <si>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</si>
  <si>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</si>
  <si>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</si>
  <si>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</si>
  <si>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</si>
  <si>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</si>
  <si>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</si>
  <si>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</si>
  <si>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</si>
  <si>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</si>
  <si>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</si>
  <si>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</si>
  <si>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</si>
  <si>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</si>
  <si>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</si>
  <si>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</si>
  <si>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</si>
  <si>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</si>
  <si>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</si>
  <si>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</si>
  <si>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</si>
  <si>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</si>
  <si>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</si>
  <si>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</si>
  <si>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</si>
  <si>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</si>
  <si>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</si>
  <si>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</si>
  <si>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</si>
  <si>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</si>
  <si>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</si>
  <si>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</si>
  <si>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</si>
  <si>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</si>
  <si>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</si>
  <si>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</si>
  <si>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</si>
  <si>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</si>
  <si>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</si>
  <si>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</si>
  <si>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</si>
  <si>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</si>
  <si>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</si>
  <si>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</si>
  <si>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</si>
  <si>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</si>
  <si>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</si>
  <si>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</si>
  <si>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</si>
  <si>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</si>
  <si>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</si>
  <si>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</si>
  <si>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</si>
  <si>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</si>
  <si>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</si>
  <si>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</si>
  <si>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</si>
  <si>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</si>
  <si>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</si>
  <si>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</si>
  <si>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</si>
  <si>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</si>
  <si>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</si>
  <si>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</si>
  <si>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</si>
  <si>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</si>
  <si>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</si>
  <si>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</si>
  <si>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</si>
  <si>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</si>
  <si>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</si>
  <si>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</si>
  <si>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</si>
  <si>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</si>
  <si>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</si>
  <si>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</si>
  <si>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</si>
  <si>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</si>
  <si>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</si>
  <si>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</si>
  <si>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</si>
  <si>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</si>
  <si>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</si>
  <si>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</si>
  <si>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</si>
  <si>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</si>
  <si>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</si>
  <si>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</si>
  <si>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</si>
  <si>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</si>
  <si>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</si>
  <si>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</si>
  <si>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</si>
  <si>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</si>
  <si>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</si>
  <si>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</si>
  <si>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</si>
  <si>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</si>
  <si>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</si>
  <si>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</si>
  <si>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</si>
  <si>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</si>
  <si>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</si>
  <si>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</si>
  <si>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</si>
  <si>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</si>
  <si>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</si>
  <si>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</si>
  <si>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</si>
  <si>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</si>
  <si>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</si>
  <si>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</si>
  <si>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</si>
  <si>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</si>
  <si>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</si>
  <si>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</si>
  <si>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</si>
  <si>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</si>
  <si>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</si>
  <si>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</si>
  <si>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</si>
  <si>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</si>
  <si>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</si>
  <si>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</si>
  <si>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</si>
  <si>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</si>
  <si>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</si>
  <si>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</si>
  <si>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</si>
  <si>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</si>
  <si>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</si>
  <si>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</si>
  <si>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</si>
  <si>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</si>
  <si>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</si>
  <si>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</si>
  <si>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</si>
  <si>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</si>
  <si>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</si>
  <si>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</si>
  <si>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</si>
  <si>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</si>
  <si>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</si>
  <si>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</si>
  <si>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</si>
  <si>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</si>
  <si>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</si>
  <si>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</si>
  <si>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</si>
  <si>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</si>
  <si>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</si>
  <si>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</si>
  <si>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</si>
  <si>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</si>
  <si>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</si>
  <si>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</si>
  <si>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</si>
  <si>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</si>
  <si>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</si>
  <si>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</si>
  <si>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</si>
  <si>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</si>
  <si>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</si>
  <si>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</si>
  <si>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</si>
  <si>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</si>
  <si>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</si>
  <si>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</si>
  <si>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</si>
  <si>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</si>
  <si>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</si>
  <si>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</si>
  <si>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</si>
  <si>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</si>
  <si>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</si>
  <si>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</si>
  <si>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</si>
  <si>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</si>
  <si>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</si>
  <si>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</si>
  <si>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</si>
  <si>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</si>
  <si>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</si>
  <si>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</si>
  <si>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</si>
  <si>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</si>
  <si>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</si>
  <si>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</si>
  <si>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</si>
  <si>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</si>
  <si>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</si>
  <si>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</si>
  <si>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</si>
  <si>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</si>
  <si>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</si>
  <si>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</si>
  <si>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</si>
  <si>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</si>
  <si>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</si>
  <si>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</si>
  <si>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</si>
  <si>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</si>
  <si>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</si>
  <si>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</si>
  <si>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</si>
  <si>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</si>
  <si>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</si>
  <si>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</si>
  <si>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</si>
  <si>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</si>
  <si>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</si>
  <si>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</si>
  <si>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</si>
  <si>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</si>
  <si>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</si>
  <si>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</si>
  <si>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</si>
  <si>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</si>
  <si>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</si>
  <si>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</si>
  <si>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</si>
  <si>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</si>
  <si>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</si>
  <si>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</si>
  <si>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</si>
  <si>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</si>
  <si>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</si>
  <si>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</si>
  <si>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</si>
  <si>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</si>
  <si>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</si>
  <si>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</si>
  <si>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</si>
  <si>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</si>
  <si>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</si>
  <si>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</si>
  <si>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</si>
  <si>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</si>
  <si>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</si>
  <si>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</si>
  <si>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</si>
  <si>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</si>
  <si>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</si>
  <si>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</si>
  <si>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</si>
  <si>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</si>
  <si>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</si>
  <si>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</si>
  <si>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</si>
  <si>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</si>
  <si>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</si>
  <si>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</si>
  <si>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</si>
  <si>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</si>
  <si>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</si>
  <si>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</si>
  <si>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</si>
  <si>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</si>
  <si>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</si>
  <si>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</si>
  <si>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</si>
  <si>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</si>
  <si>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</si>
  <si>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</si>
  <si>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</si>
  <si>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</si>
  <si>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</si>
  <si>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</si>
  <si>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</si>
  <si>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</si>
  <si>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</si>
  <si>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</si>
  <si>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</si>
  <si>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</si>
  <si>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</si>
  <si>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</si>
  <si>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</si>
  <si>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</si>
  <si>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</si>
  <si>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</si>
  <si>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</si>
  <si>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</si>
  <si>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</si>
  <si>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</si>
  <si>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</si>
  <si>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</si>
  <si>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</si>
  <si>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</si>
  <si>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</si>
  <si>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</si>
  <si>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</si>
  <si>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</si>
  <si>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</si>
  <si>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</si>
  <si>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</si>
  <si>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</si>
  <si>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</si>
  <si>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</si>
  <si>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</si>
  <si>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</si>
  <si>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</si>
  <si>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</si>
  <si>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</si>
  <si>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</si>
  <si>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</si>
  <si>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</si>
  <si>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</si>
  <si>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</si>
  <si>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</si>
  <si>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</si>
  <si>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</si>
  <si>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</si>
  <si>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</si>
  <si>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</si>
  <si>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</si>
  <si>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</si>
  <si>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</si>
  <si>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</si>
  <si>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</si>
  <si>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</si>
  <si>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</si>
  <si>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</si>
  <si>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</si>
  <si>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</si>
  <si>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</si>
  <si>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</si>
  <si>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</si>
  <si>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</si>
  <si>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</si>
  <si>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</si>
  <si>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</si>
  <si>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</si>
  <si>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</si>
  <si>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</si>
  <si>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</si>
  <si>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</si>
  <si>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</si>
  <si>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</si>
  <si>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</si>
  <si>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</si>
  <si>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</si>
  <si>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</si>
  <si>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</si>
  <si>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</si>
  <si>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</si>
  <si>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</si>
  <si>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</si>
  <si>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</si>
  <si>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</si>
  <si>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</si>
  <si>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</si>
  <si>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</si>
  <si>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</si>
  <si>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</si>
  <si>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</si>
  <si>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</si>
  <si>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</si>
  <si>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</si>
  <si>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</si>
  <si>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</si>
  <si>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</si>
  <si>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</si>
  <si>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</si>
  <si>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</si>
  <si>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</si>
  <si>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</si>
  <si>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</si>
  <si>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</si>
  <si>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</si>
  <si>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</si>
  <si>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</si>
  <si>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</si>
  <si>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</si>
  <si>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</si>
  <si>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</si>
  <si>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</si>
  <si>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</si>
  <si>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</si>
  <si>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</si>
  <si>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</si>
  <si>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</si>
  <si>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</si>
  <si>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</si>
  <si>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</si>
  <si>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</si>
  <si>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</si>
  <si>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</si>
  <si>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</si>
  <si>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</si>
  <si>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</si>
  <si>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</si>
  <si>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</si>
  <si>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</si>
  <si>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</si>
  <si>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</si>
  <si>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</si>
  <si>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</si>
  <si>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</si>
  <si>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</si>
  <si>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</si>
  <si>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</si>
  <si>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</si>
  <si>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</si>
  <si>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</si>
  <si>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</si>
  <si>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</si>
  <si>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</si>
  <si>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</si>
  <si>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</si>
  <si>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</si>
  <si>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</si>
  <si>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</si>
  <si>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</si>
  <si>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</si>
  <si>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</si>
  <si>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</si>
  <si>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</si>
  <si>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</si>
  <si>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</si>
  <si>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</si>
  <si>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</si>
  <si>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</si>
  <si>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</si>
  <si>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</si>
  <si>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</si>
  <si>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</si>
  <si>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</si>
  <si>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</si>
  <si>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</si>
  <si>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</si>
  <si>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</si>
  <si>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</si>
  <si>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</si>
  <si>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</si>
  <si>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</si>
  <si>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</si>
  <si>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</si>
  <si>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</si>
  <si>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</si>
  <si>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</si>
  <si>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</si>
  <si>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</si>
  <si>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</si>
  <si>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</si>
  <si>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</si>
  <si>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</si>
  <si>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</si>
  <si>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</si>
  <si>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</si>
  <si>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</si>
  <si>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</si>
  <si>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</si>
  <si>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</si>
  <si>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</si>
  <si>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</si>
  <si>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</si>
  <si>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</si>
  <si>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</si>
  <si>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</si>
  <si>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</si>
  <si>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</si>
  <si>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</si>
  <si>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</si>
  <si>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</si>
  <si>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</si>
  <si>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</si>
  <si>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</si>
  <si>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</si>
  <si>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</si>
  <si>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</si>
  <si>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</si>
  <si>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</si>
  <si>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</si>
  <si>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</si>
  <si>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</si>
  <si>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</si>
  <si>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</si>
  <si>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</si>
  <si>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</si>
  <si>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</si>
  <si>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</si>
  <si>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</si>
  <si>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</si>
  <si>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</si>
  <si>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</si>
  <si>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</si>
  <si>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</si>
  <si>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</si>
  <si>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</si>
  <si>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</si>
  <si>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</si>
  <si>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</si>
  <si>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</si>
  <si>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</si>
  <si>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</si>
  <si>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</si>
  <si>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</si>
  <si>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</si>
  <si>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</si>
  <si>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</si>
  <si>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</si>
  <si>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</si>
  <si>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</si>
  <si>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</si>
  <si>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</si>
  <si>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</si>
  <si>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</si>
  <si>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</si>
  <si>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</si>
  <si>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</si>
  <si>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</si>
  <si>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</si>
  <si>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</si>
  <si>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</si>
  <si>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</si>
  <si>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</si>
  <si>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</si>
  <si>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</si>
  <si>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</si>
  <si>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</si>
  <si>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</si>
  <si>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</si>
  <si>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</si>
  <si>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</si>
  <si>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</si>
  <si>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</si>
  <si>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</si>
  <si>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</si>
  <si>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</si>
  <si>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</si>
  <si>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</si>
  <si>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</si>
  <si>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</si>
  <si>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</si>
  <si>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</si>
  <si>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</si>
  <si>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</si>
  <si>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</si>
  <si>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</si>
  <si>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</si>
  <si>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</si>
  <si>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</si>
  <si>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</si>
  <si>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</si>
  <si>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</si>
  <si>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</si>
  <si>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</si>
  <si>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</si>
  <si>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</si>
  <si>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</si>
  <si>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</si>
  <si>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</si>
  <si>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</si>
  <si>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</si>
  <si>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</si>
  <si>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</si>
  <si>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</si>
  <si>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</si>
  <si>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</si>
  <si>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</si>
  <si>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</si>
  <si>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</si>
  <si>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</si>
  <si>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</si>
  <si>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</si>
  <si>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</si>
  <si>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</si>
  <si>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</si>
  <si>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</si>
  <si>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</si>
  <si>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</si>
  <si>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</si>
  <si>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</si>
  <si>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</si>
  <si>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</si>
  <si>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</si>
  <si>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</si>
  <si>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</si>
  <si>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</si>
  <si>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</si>
  <si>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</si>
  <si>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</si>
  <si>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</si>
  <si>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</si>
  <si>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</si>
  <si>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</si>
  <si>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</si>
  <si>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</si>
  <si>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</si>
  <si>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</si>
  <si>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</si>
  <si>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</si>
  <si>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</si>
  <si>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</si>
  <si>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</si>
  <si>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</si>
  <si>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</si>
  <si>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</si>
  <si>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</si>
  <si>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</si>
  <si>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</si>
  <si>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</si>
  <si>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</si>
  <si>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</si>
  <si>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</si>
  <si>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</si>
  <si>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</si>
  <si>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</si>
  <si>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</si>
  <si>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</si>
  <si>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</si>
  <si>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</si>
  <si>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</si>
  <si>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</si>
  <si>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</si>
  <si>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</si>
  <si>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</si>
  <si>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</si>
  <si>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</si>
  <si>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</si>
  <si>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</si>
  <si>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</si>
  <si>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</si>
  <si>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</si>
  <si>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</si>
  <si>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</si>
  <si>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</si>
  <si>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</si>
  <si>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</si>
  <si>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</si>
  <si>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</si>
  <si>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</si>
  <si>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</si>
  <si>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</si>
  <si>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</si>
  <si>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</si>
  <si>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</si>
  <si>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</si>
  <si>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</si>
  <si>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</si>
  <si>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</si>
  <si>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</si>
  <si>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</si>
  <si>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</si>
  <si>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</si>
  <si>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</si>
  <si>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</si>
  <si>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</si>
  <si>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</si>
  <si>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</si>
  <si>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</si>
  <si>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</si>
  <si>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</si>
  <si>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</si>
  <si>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</si>
  <si>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</si>
  <si>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</si>
  <si>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</si>
  <si>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</si>
  <si>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</si>
  <si>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</si>
  <si>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</si>
  <si>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</si>
  <si>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</si>
  <si>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</si>
  <si>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</si>
  <si>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</si>
  <si>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</si>
  <si>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</si>
  <si>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</si>
  <si>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</si>
  <si>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</si>
  <si>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</si>
  <si>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</si>
  <si>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</si>
  <si>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</si>
  <si>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</si>
  <si>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</si>
  <si>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</si>
  <si>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</si>
  <si>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</si>
  <si>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</si>
  <si>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</si>
  <si>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</si>
  <si>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</si>
  <si>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</si>
  <si>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</si>
  <si>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</si>
  <si>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</si>
  <si>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</si>
  <si>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</si>
  <si>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</si>
  <si>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</si>
  <si>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</si>
  <si>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</si>
  <si>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</si>
  <si>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</si>
  <si>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</si>
  <si>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</si>
  <si>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</si>
  <si>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</si>
  <si>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</si>
  <si>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</si>
  <si>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</si>
  <si>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</si>
  <si>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</si>
  <si>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</si>
  <si>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</si>
  <si>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</si>
  <si>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</si>
  <si>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</si>
  <si>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</si>
  <si>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</si>
  <si>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</si>
  <si>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</si>
  <si>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</si>
  <si>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</si>
  <si>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</si>
  <si>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</si>
  <si>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</si>
  <si>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</si>
  <si>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</si>
  <si>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</si>
  <si>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</si>
  <si>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</si>
  <si>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</si>
  <si>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</si>
  <si>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</si>
  <si>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</si>
  <si>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</si>
  <si>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</si>
  <si>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</si>
  <si>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</si>
  <si>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</si>
  <si>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</si>
  <si>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</si>
  <si>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</si>
  <si>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</si>
  <si>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</si>
  <si>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</si>
  <si>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</si>
  <si>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</si>
  <si>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</si>
  <si>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</si>
  <si>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</si>
  <si>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</si>
  <si>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</si>
  <si>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</si>
  <si>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</si>
  <si>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</si>
  <si>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</si>
  <si>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</si>
  <si>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</si>
  <si>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</si>
  <si>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</si>
  <si>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</si>
  <si>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</si>
  <si>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</si>
  <si>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</si>
  <si>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</si>
  <si>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</si>
  <si>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</si>
  <si>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</si>
  <si>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</si>
  <si>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</si>
  <si>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</si>
  <si>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</si>
  <si>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</si>
  <si>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</si>
  <si>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</si>
  <si>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</si>
  <si>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</si>
  <si>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</si>
  <si>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</si>
  <si>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</si>
  <si>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</si>
  <si>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</si>
  <si>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</si>
  <si>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</si>
  <si>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</si>
  <si>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</si>
  <si>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</si>
  <si>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</si>
  <si>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</si>
  <si>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</si>
  <si>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</si>
  <si>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</si>
  <si>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</si>
  <si>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</si>
  <si>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</si>
  <si>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</si>
  <si>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</si>
  <si>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</si>
  <si>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</si>
  <si>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</si>
  <si>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</si>
  <si>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</si>
  <si>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</si>
  <si>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</si>
  <si>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</si>
  <si>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</si>
  <si>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</si>
  <si>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</si>
  <si>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</si>
  <si>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</si>
  <si>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</si>
  <si>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</si>
  <si>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</si>
  <si>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</si>
  <si>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</si>
  <si>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</si>
  <si>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</si>
  <si>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</si>
  <si>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</si>
  <si>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</si>
  <si>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</si>
  <si>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</si>
  <si>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</si>
  <si>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</si>
  <si>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</si>
  <si>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</si>
  <si>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</si>
  <si>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</si>
  <si>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</si>
  <si>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</si>
  <si>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</si>
  <si>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</si>
  <si>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</si>
  <si>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</si>
  <si>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</si>
  <si>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</si>
  <si>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</si>
  <si>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</si>
  <si>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</si>
  <si>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</si>
  <si>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</si>
  <si>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</si>
  <si>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</si>
  <si>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</si>
  <si>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</si>
  <si>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</si>
  <si>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</si>
  <si>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</si>
  <si>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</si>
  <si>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</si>
  <si>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</si>
  <si>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</si>
  <si>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</si>
  <si>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</si>
  <si>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</si>
  <si>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</si>
  <si>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</si>
  <si>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</si>
  <si>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</si>
  <si>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</si>
  <si>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</si>
  <si>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</si>
  <si>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</si>
  <si>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</si>
  <si>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</si>
  <si>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</si>
  <si>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</si>
  <si>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</si>
  <si>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</si>
  <si>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</si>
  <si>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</si>
  <si>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</si>
  <si>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</si>
  <si>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</si>
  <si>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</si>
  <si>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</si>
  <si>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</si>
  <si>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</si>
  <si>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</si>
  <si>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</si>
  <si>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</si>
  <si>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</si>
  <si>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</si>
  <si>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</si>
  <si>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</si>
  <si>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</si>
  <si>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</si>
  <si>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</si>
  <si>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</si>
  <si>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</si>
  <si>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</si>
  <si>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</si>
  <si>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</si>
  <si>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</si>
  <si>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</si>
  <si>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</si>
  <si>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</si>
  <si>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</si>
  <si>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</si>
  <si>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</si>
  <si>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</si>
  <si>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</si>
  <si>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</si>
  <si>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</si>
  <si>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</si>
  <si>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</si>
  <si>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</si>
  <si>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</si>
  <si>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</si>
  <si>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</si>
  <si>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</si>
  <si>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</si>
  <si>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</si>
  <si>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</si>
  <si>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</si>
  <si>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</si>
  <si>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</si>
  <si>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</si>
  <si>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</si>
  <si>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</si>
  <si>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</si>
  <si>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</si>
  <si>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</si>
  <si>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</si>
  <si>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</si>
  <si>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</si>
  <si>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</si>
  <si>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</si>
  <si>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</si>
  <si>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</si>
  <si>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</si>
  <si>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</si>
  <si>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</si>
  <si>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</si>
  <si>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</si>
  <si>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</si>
  <si>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</si>
  <si>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</si>
  <si>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</si>
  <si>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</si>
  <si>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</si>
  <si>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</si>
  <si>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</si>
  <si>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</si>
  <si>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</si>
  <si>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</si>
  <si>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</si>
  <si>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</si>
  <si>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</si>
  <si>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</si>
  <si>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</si>
  <si>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</si>
  <si>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</si>
  <si>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</si>
  <si>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</si>
  <si>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</si>
  <si>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</si>
  <si>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</si>
  <si>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</si>
  <si>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</si>
  <si>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</si>
  <si>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</si>
  <si>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</si>
  <si>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</si>
  <si>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</si>
  <si>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</si>
  <si>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</si>
  <si>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</si>
  <si>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</si>
  <si>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</si>
  <si>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</si>
  <si>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</si>
  <si>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</si>
  <si>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</si>
  <si>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</si>
  <si>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</si>
  <si>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</si>
  <si>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</si>
  <si>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</si>
  <si>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</si>
  <si>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</si>
  <si>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</si>
  <si>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</si>
  <si>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</si>
  <si>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</si>
  <si>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</si>
  <si>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</si>
  <si>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</si>
  <si>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</si>
  <si>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</si>
  <si>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</si>
  <si>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</si>
  <si>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</si>
  <si>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</si>
  <si>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</si>
  <si>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</si>
  <si>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</si>
  <si>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</si>
  <si>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</si>
  <si>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</si>
  <si>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</si>
  <si>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</si>
  <si>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</si>
  <si>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</si>
  <si>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</si>
  <si>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</si>
  <si>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</si>
  <si>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</si>
  <si>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</si>
  <si>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</si>
  <si>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</si>
  <si>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</si>
  <si>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</si>
  <si>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</si>
  <si>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</si>
  <si>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</si>
  <si>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</si>
  <si>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</si>
  <si>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</si>
  <si>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</si>
  <si>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</si>
  <si>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</si>
  <si>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</si>
  <si>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</si>
  <si>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</si>
  <si>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</si>
  <si>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</si>
  <si>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</si>
  <si>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</si>
  <si>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</si>
  <si>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</si>
  <si>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</si>
  <si>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</si>
  <si>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</si>
  <si>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</si>
  <si>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</si>
  <si>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</si>
  <si>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</si>
  <si>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</si>
  <si>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</si>
  <si>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</si>
  <si>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</si>
  <si>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</si>
  <si>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</si>
  <si>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</si>
  <si>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</si>
  <si>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</si>
  <si>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</si>
  <si>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</si>
  <si>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</si>
  <si>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</si>
  <si>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</si>
  <si>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</si>
  <si>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</si>
  <si>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</si>
  <si>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</si>
  <si>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</si>
  <si>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</si>
  <si>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</si>
  <si>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</si>
  <si>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</si>
  <si>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</si>
  <si>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</si>
  <si>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</si>
  <si>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</si>
  <si>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</si>
  <si>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</si>
  <si>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</si>
  <si>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</si>
  <si>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</si>
  <si>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</si>
  <si>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</si>
  <si>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</si>
  <si>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</si>
  <si>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</si>
  <si>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</si>
  <si>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</si>
  <si>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</si>
  <si>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</si>
  <si>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</si>
  <si>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</si>
  <si>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</si>
  <si>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</si>
  <si>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</si>
  <si>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</si>
  <si>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</si>
  <si>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</si>
  <si>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</si>
  <si>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</si>
  <si>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</si>
  <si>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</si>
  <si>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</si>
  <si>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</si>
  <si>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</si>
  <si>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</si>
  <si>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</si>
  <si>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</si>
  <si>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</si>
  <si>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</si>
  <si>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</si>
  <si>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</si>
  <si>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</si>
  <si>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</si>
  <si>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</si>
  <si>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</si>
  <si>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</si>
  <si>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</si>
  <si>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</si>
  <si>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</si>
  <si>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</si>
  <si>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</si>
  <si>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</si>
  <si>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</si>
  <si>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</si>
  <si>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</si>
  <si>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</si>
  <si>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</si>
  <si>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</si>
  <si>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</si>
  <si>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</si>
  <si>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</si>
  <si>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</si>
  <si>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</si>
  <si>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</si>
  <si>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</si>
  <si>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</si>
  <si>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</si>
  <si>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</si>
  <si>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</si>
  <si>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</si>
  <si>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</si>
  <si>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</si>
  <si>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</si>
  <si>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</si>
  <si>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</si>
  <si>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</si>
  <si>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</si>
  <si>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</si>
  <si>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</si>
  <si>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</si>
  <si>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</si>
  <si>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</si>
  <si>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</si>
  <si>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</si>
  <si>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</si>
  <si>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</si>
  <si>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</si>
  <si>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</si>
  <si>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</si>
  <si>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</si>
  <si>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</si>
  <si>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</si>
  <si>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</si>
  <si>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</si>
  <si>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</si>
  <si>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</si>
  <si>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</si>
  <si>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</si>
  <si>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</si>
  <si>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</si>
  <si>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</si>
  <si>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</si>
  <si>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</si>
  <si>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</si>
  <si>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</si>
  <si>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</si>
  <si>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</si>
  <si>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</si>
  <si>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</si>
  <si>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</si>
  <si>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</si>
  <si>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</si>
  <si>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</si>
  <si>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</si>
  <si>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</si>
  <si>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</si>
  <si>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</si>
  <si>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</si>
  <si>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</si>
  <si>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</si>
  <si>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</si>
  <si>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</si>
  <si>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</si>
  <si>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</si>
  <si>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</si>
  <si>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</si>
  <si>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</si>
  <si>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</si>
  <si>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</si>
  <si>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</si>
  <si>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</si>
  <si>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</si>
  <si>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</si>
  <si>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</si>
  <si>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</si>
  <si>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</si>
  <si>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</si>
  <si>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</si>
  <si>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</si>
  <si>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</si>
  <si>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</si>
  <si>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</si>
  <si>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</si>
  <si>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</si>
  <si>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</si>
  <si>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</si>
  <si>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</si>
  <si>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</si>
  <si>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</si>
  <si>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</si>
  <si>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</si>
  <si>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</si>
  <si>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</si>
  <si>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</si>
  <si>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</si>
  <si>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</si>
  <si>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</si>
  <si>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</si>
  <si>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</si>
  <si>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</si>
  <si>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</si>
  <si>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</si>
  <si>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</si>
  <si>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</si>
  <si>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</si>
  <si>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</si>
  <si>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</si>
  <si>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</si>
  <si>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</si>
  <si>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</si>
  <si>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</si>
  <si>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</si>
  <si>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</si>
  <si>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</si>
  <si>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</si>
  <si>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</si>
  <si>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</si>
  <si>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</si>
  <si>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</si>
  <si>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</si>
  <si>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</si>
  <si>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</si>
  <si>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</si>
  <si>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</si>
  <si>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</si>
  <si>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</si>
  <si>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</si>
  <si>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</si>
  <si>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</si>
  <si>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</si>
  <si>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</si>
  <si>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</si>
  <si>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</si>
  <si>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</si>
  <si>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</si>
  <si>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</si>
  <si>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</si>
  <si>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</si>
  <si>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</si>
  <si>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</si>
  <si>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</si>
  <si>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</si>
  <si>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</si>
  <si>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</si>
  <si>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</si>
  <si>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</si>
  <si>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</si>
  <si>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</si>
  <si>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</si>
  <si>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</si>
  <si>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</si>
  <si>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</si>
  <si>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</si>
  <si>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</si>
  <si>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</si>
  <si>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</si>
  <si>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</si>
  <si>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</si>
  <si>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</si>
  <si>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</si>
  <si>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</si>
  <si>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</si>
  <si>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</si>
  <si>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</si>
  <si>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</si>
  <si>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</si>
  <si>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</si>
  <si>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</si>
  <si>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</si>
  <si>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</si>
  <si>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</si>
  <si>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</si>
  <si>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</si>
  <si>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</si>
  <si>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</si>
  <si>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</si>
  <si>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</si>
  <si>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</si>
  <si>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</si>
  <si>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</si>
  <si>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</si>
  <si>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</si>
  <si>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</si>
  <si>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</si>
  <si>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</si>
  <si>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</si>
  <si>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</si>
  <si>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</si>
  <si>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</si>
  <si>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</si>
  <si>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</si>
  <si>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</si>
  <si>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</si>
  <si>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</si>
  <si>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</si>
  <si>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</si>
  <si>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</si>
  <si>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</si>
  <si>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</si>
  <si>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</si>
  <si>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</si>
  <si>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</si>
  <si>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</si>
  <si>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</si>
  <si>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</si>
  <si>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</si>
  <si>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</si>
  <si>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</si>
  <si>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</si>
  <si>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</si>
  <si>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</si>
  <si>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</si>
  <si>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</si>
  <si>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</si>
  <si>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</si>
  <si>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</si>
  <si>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</si>
  <si>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</si>
  <si>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</si>
  <si>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</si>
  <si>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</si>
  <si>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</si>
  <si>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</si>
  <si>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</si>
  <si>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</si>
  <si>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</si>
  <si>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</si>
  <si>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</si>
  <si>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</si>
  <si>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</si>
  <si>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</si>
  <si>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</si>
  <si>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</si>
  <si>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</si>
  <si>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</si>
  <si>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</si>
  <si>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</si>
  <si>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</si>
  <si>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</si>
  <si>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</si>
  <si>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</si>
  <si>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</si>
  <si>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</si>
  <si>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</si>
  <si>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</si>
  <si>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</si>
  <si>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</si>
  <si>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</si>
  <si>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</si>
  <si>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</si>
  <si>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</si>
  <si>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</si>
  <si>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</si>
  <si>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</si>
  <si>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</si>
  <si>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</si>
  <si>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</si>
  <si>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</si>
  <si>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</si>
  <si>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</si>
  <si>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</si>
  <si>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</si>
  <si>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</si>
  <si>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</si>
  <si>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</si>
  <si>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</si>
  <si>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</si>
  <si>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</si>
  <si>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</si>
  <si>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</si>
  <si>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</si>
  <si>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</si>
  <si>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</si>
  <si>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</si>
  <si>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</si>
  <si>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</si>
  <si>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</si>
  <si>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</si>
  <si>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</si>
  <si>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</si>
  <si>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</si>
  <si>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</si>
  <si>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</si>
  <si>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</si>
  <si>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</si>
  <si>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</si>
  <si>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</si>
  <si>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</si>
  <si>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</si>
  <si>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</si>
  <si>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</si>
  <si>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</si>
  <si>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</si>
  <si>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</si>
  <si>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</si>
  <si>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</si>
  <si>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</si>
  <si>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</si>
  <si>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</si>
  <si>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</si>
  <si>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</si>
  <si>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</si>
  <si>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</si>
  <si>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</si>
  <si>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</si>
  <si>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</si>
  <si>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</si>
  <si>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</si>
  <si>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</si>
  <si>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</si>
  <si>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</si>
  <si>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</si>
  <si>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</si>
  <si>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</si>
  <si>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</si>
  <si>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</si>
  <si>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</si>
  <si>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</si>
  <si>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</si>
  <si>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</si>
  <si>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</si>
  <si>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</si>
  <si>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</si>
  <si>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</si>
  <si>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</si>
  <si>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</si>
  <si>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</si>
  <si>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</si>
  <si>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</si>
  <si>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</si>
  <si>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</si>
  <si>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</si>
  <si>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</si>
  <si>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</si>
  <si>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</si>
  <si>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</si>
  <si>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</si>
  <si>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</si>
  <si>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</si>
  <si>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</si>
  <si>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</si>
  <si>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</si>
  <si>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</si>
  <si>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</si>
  <si>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</si>
  <si>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</si>
  <si>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</si>
  <si>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</si>
  <si>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</si>
  <si>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</si>
  <si>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</si>
  <si>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</si>
  <si>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</si>
  <si>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</si>
  <si>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</si>
  <si>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</si>
  <si>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</si>
  <si>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</si>
  <si>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</si>
  <si>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</si>
  <si>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</si>
  <si>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</si>
  <si>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</si>
  <si>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</si>
  <si>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</si>
  <si>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</si>
  <si>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</si>
  <si>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</si>
  <si>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</si>
  <si>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</si>
  <si>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</si>
  <si>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</si>
  <si>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</si>
  <si>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</si>
  <si>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</si>
  <si>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</si>
  <si>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</si>
  <si>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</si>
  <si>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</si>
  <si>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</si>
  <si>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</si>
  <si>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</si>
  <si>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</si>
  <si>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</si>
  <si>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</si>
  <si>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</si>
  <si>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</si>
  <si>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</si>
  <si>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</si>
  <si>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</si>
  <si>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</si>
  <si>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</si>
  <si>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</si>
  <si>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</si>
  <si>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</si>
  <si>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</si>
  <si>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</si>
  <si>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</si>
  <si>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</si>
  <si>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</si>
  <si>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</si>
  <si>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</si>
  <si>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</si>
  <si>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</si>
  <si>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</si>
  <si>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</si>
  <si>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</si>
  <si>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</si>
  <si>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</si>
  <si>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</si>
  <si>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</si>
  <si>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</si>
  <si>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</si>
  <si>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</si>
  <si>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</si>
  <si>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</si>
  <si>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</si>
  <si>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</si>
  <si>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</si>
  <si>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</si>
  <si>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</si>
  <si>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</si>
  <si>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</si>
  <si>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</si>
  <si>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</si>
  <si>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</si>
  <si>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</si>
  <si>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</si>
  <si>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</si>
  <si>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</si>
  <si>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</si>
  <si>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</si>
  <si>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</si>
  <si>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</si>
  <si>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</si>
  <si>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</si>
  <si>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</si>
  <si>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</si>
  <si>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</si>
  <si>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</si>
  <si>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</si>
  <si>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</si>
  <si>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</si>
  <si>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</si>
  <si>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</si>
  <si>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</si>
  <si>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</si>
  <si>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</si>
  <si>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</si>
  <si>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</si>
  <si>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</si>
  <si>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</si>
  <si>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</si>
  <si>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</si>
  <si>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</si>
  <si>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</si>
  <si>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</si>
  <si>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</si>
  <si>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</si>
  <si>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</si>
  <si>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</si>
  <si>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</si>
  <si>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</si>
  <si>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</si>
  <si>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</si>
  <si>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</si>
  <si>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</si>
  <si>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</si>
  <si>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</si>
  <si>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</si>
  <si>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</si>
  <si>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</si>
  <si>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</si>
  <si>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</si>
  <si>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</si>
  <si>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</si>
  <si>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</si>
  <si>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</si>
  <si>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</si>
  <si>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</si>
  <si>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</si>
  <si>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</si>
  <si>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</si>
  <si>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</si>
  <si>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</si>
  <si>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</si>
  <si>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</si>
  <si>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</si>
  <si>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</si>
  <si>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</si>
  <si>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</si>
  <si>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</si>
  <si>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</si>
  <si>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</si>
  <si>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</si>
  <si>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</si>
  <si>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</si>
  <si>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</si>
  <si>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</si>
  <si>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</si>
  <si>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</si>
  <si>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</si>
  <si>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</si>
  <si>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</si>
  <si>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</si>
  <si>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</si>
  <si>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</si>
  <si>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</si>
  <si>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</si>
  <si>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</si>
  <si>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</si>
  <si>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</si>
  <si>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</si>
  <si>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</si>
  <si>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</si>
  <si>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</si>
  <si>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</si>
  <si>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</si>
  <si>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</si>
  <si>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</si>
  <si>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</si>
  <si>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</si>
  <si>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</si>
  <si>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</si>
  <si>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</si>
  <si>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</si>
  <si>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</si>
  <si>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</si>
  <si>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</si>
  <si>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</si>
  <si>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</si>
  <si>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</si>
  <si>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</si>
  <si>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</si>
  <si>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</si>
  <si>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</si>
  <si>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</si>
  <si>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</si>
  <si>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</si>
  <si>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</si>
  <si>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</si>
  <si>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</si>
  <si>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</si>
  <si>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</si>
  <si>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</si>
  <si>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</si>
  <si>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</si>
  <si>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</si>
  <si>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</si>
  <si>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</si>
  <si>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</si>
  <si>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</si>
  <si>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</si>
  <si>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</si>
  <si>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</si>
  <si>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</si>
  <si>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</si>
  <si>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</si>
  <si>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</si>
  <si>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</si>
  <si>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</si>
  <si>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</si>
  <si>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</si>
  <si>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</si>
  <si>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</si>
  <si>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</si>
  <si>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</si>
  <si>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</si>
  <si>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</si>
  <si>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</si>
  <si>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</si>
  <si>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</si>
  <si>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</si>
  <si>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</si>
  <si>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</si>
  <si>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</si>
  <si>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</si>
  <si>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</si>
  <si>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</si>
  <si>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</si>
  <si>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</si>
  <si>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</si>
  <si>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</si>
  <si>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</si>
  <si>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</si>
  <si>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</si>
  <si>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</si>
  <si>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</si>
  <si>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</si>
  <si>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</si>
  <si>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</si>
  <si>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</si>
  <si>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</si>
  <si>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</si>
  <si>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</si>
  <si>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</si>
  <si>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</si>
  <si>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</si>
  <si>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</si>
  <si>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</si>
  <si>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</si>
  <si>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</si>
  <si>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</si>
  <si>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</si>
  <si>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</si>
  <si>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</si>
  <si>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</si>
  <si>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</si>
  <si>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</si>
  <si>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</si>
  <si>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</si>
  <si>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</si>
  <si>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</si>
  <si>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</si>
  <si>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</si>
  <si>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</si>
  <si>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</si>
  <si>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</si>
  <si>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</si>
  <si>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</si>
  <si>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</si>
  <si>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</si>
  <si>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</si>
  <si>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</si>
  <si>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</si>
  <si>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</si>
  <si>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</si>
  <si>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</si>
  <si>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</si>
  <si>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</si>
  <si>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</si>
  <si>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</si>
  <si>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</si>
  <si>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</si>
  <si>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</si>
  <si>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</si>
  <si>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</si>
  <si>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</si>
  <si>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</si>
  <si>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</si>
  <si>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</si>
  <si>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</si>
  <si>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</si>
  <si>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</si>
  <si>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</si>
  <si>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</si>
  <si>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</si>
  <si>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</si>
  <si>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</si>
  <si>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</si>
  <si>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</si>
  <si>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</si>
  <si>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</si>
  <si>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</si>
  <si>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</si>
  <si>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</si>
  <si>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</si>
  <si>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</si>
  <si>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</si>
  <si>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</si>
  <si>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</si>
  <si>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</si>
  <si>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</si>
  <si>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</si>
  <si>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</si>
  <si>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</si>
  <si>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</si>
  <si>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</si>
  <si>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</si>
  <si>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</si>
  <si>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</si>
  <si>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</si>
  <si>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</si>
  <si>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</si>
  <si>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</si>
  <si>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</si>
  <si>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</si>
  <si>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</si>
  <si>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</si>
  <si>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</si>
  <si>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</si>
  <si>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</si>
  <si>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</si>
  <si>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</si>
  <si>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</si>
  <si>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</si>
  <si>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</si>
  <si>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</si>
  <si>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</si>
  <si>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</si>
  <si>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</si>
  <si>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</si>
  <si>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</si>
  <si>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</si>
  <si>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</si>
  <si>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</si>
  <si>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</si>
  <si>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</si>
  <si>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</si>
  <si>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</si>
  <si>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</si>
  <si>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</si>
  <si>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</si>
  <si>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</si>
  <si>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</si>
  <si>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</si>
  <si>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</si>
  <si>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</si>
  <si>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</si>
  <si>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</si>
  <si>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</si>
  <si>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</si>
  <si>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</si>
  <si>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</si>
  <si>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</si>
  <si>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</si>
  <si>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</si>
  <si>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</si>
  <si>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</si>
  <si>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</si>
  <si>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</si>
  <si>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</si>
  <si>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</si>
  <si>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</si>
  <si>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</si>
  <si>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</si>
  <si>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</si>
  <si>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</si>
  <si>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</si>
  <si>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</si>
  <si>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</si>
  <si>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</si>
  <si>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</si>
  <si>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</si>
  <si>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</si>
  <si>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</si>
  <si>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</si>
  <si>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</si>
  <si>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</si>
  <si>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</si>
  <si>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</si>
  <si>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</si>
  <si>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</si>
  <si>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</si>
  <si>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</si>
  <si>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</si>
  <si>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</si>
  <si>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</si>
  <si>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</si>
  <si>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</si>
  <si>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</si>
  <si>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</si>
  <si>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</si>
  <si>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</si>
  <si>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</si>
  <si>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</si>
  <si>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</si>
  <si>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</si>
  <si>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</si>
  <si>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</si>
  <si>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</si>
  <si>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</si>
  <si>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</si>
  <si>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</si>
  <si>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</si>
  <si>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</si>
  <si>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</si>
  <si>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</si>
  <si>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</si>
  <si>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</si>
  <si>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</si>
  <si>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</si>
  <si>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</si>
  <si>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</si>
  <si>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</si>
  <si>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</si>
  <si>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</si>
  <si>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</si>
  <si>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</si>
  <si>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</si>
  <si>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</si>
  <si>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</si>
  <si>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</si>
  <si>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</si>
  <si>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</si>
  <si>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</si>
  <si>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</si>
  <si>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</si>
  <si>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</si>
  <si>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</si>
  <si>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</si>
  <si>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</si>
  <si>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</si>
  <si>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</si>
  <si>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</si>
  <si>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</si>
  <si>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</si>
  <si>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</si>
  <si>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</si>
  <si>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</si>
  <si>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</si>
  <si>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</si>
  <si>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</si>
  <si>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</si>
  <si>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</si>
  <si>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</si>
  <si>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</si>
  <si>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</si>
  <si>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</si>
  <si>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</si>
  <si>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</si>
  <si>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</si>
  <si>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</si>
  <si>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</si>
  <si>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</si>
  <si>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</si>
  <si>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</si>
  <si>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</si>
  <si>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</si>
  <si>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</si>
  <si>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</si>
  <si>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</si>
  <si>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</si>
  <si>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</si>
  <si>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</si>
  <si>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</si>
  <si>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</si>
  <si>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</si>
  <si>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</si>
  <si>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</si>
  <si>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</si>
  <si>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</si>
  <si>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</si>
  <si>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</si>
  <si>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</si>
  <si>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</si>
  <si>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</si>
  <si>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</si>
  <si>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</si>
  <si>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</si>
  <si>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</si>
  <si>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</si>
  <si>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</si>
  <si>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</si>
  <si>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</si>
  <si>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</si>
  <si>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</si>
  <si>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</si>
  <si>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</si>
  <si>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</si>
  <si>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</si>
  <si>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</si>
  <si>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</si>
  <si>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</si>
  <si>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</si>
  <si>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</si>
  <si>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</si>
  <si>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</si>
  <si>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</si>
  <si>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</si>
  <si>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</si>
  <si>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</si>
  <si>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</si>
  <si>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</si>
  <si>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</si>
  <si>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</si>
  <si>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</si>
  <si>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</si>
  <si>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</si>
  <si>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</si>
  <si>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</si>
  <si>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</si>
  <si>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</si>
  <si>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</si>
  <si>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</si>
  <si>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</si>
  <si>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</si>
  <si>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</si>
  <si>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</si>
  <si>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</si>
  <si>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</si>
  <si>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</si>
  <si>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</si>
  <si>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</si>
  <si>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</si>
  <si>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</si>
  <si>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</si>
  <si>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</si>
  <si>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</si>
  <si>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</si>
  <si>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</si>
  <si>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</si>
  <si>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</si>
  <si>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</si>
  <si>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</si>
  <si>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</si>
  <si>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</si>
  <si>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</si>
  <si>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</si>
  <si>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</si>
  <si>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</si>
  <si>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</si>
  <si>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</si>
  <si>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</si>
  <si>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</si>
  <si>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</si>
  <si>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</si>
  <si>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</si>
  <si>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</si>
  <si>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</si>
  <si>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</si>
  <si>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</si>
  <si>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</si>
  <si>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</si>
  <si>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</si>
  <si>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</si>
  <si>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</si>
  <si>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</si>
  <si>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</si>
  <si>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</si>
  <si>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</si>
  <si>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</si>
  <si>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</si>
  <si>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</si>
  <si>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</si>
  <si>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</si>
  <si>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</si>
  <si>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</si>
  <si>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</si>
  <si>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</si>
  <si>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</si>
  <si>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</si>
  <si>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</si>
  <si>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</si>
  <si>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</si>
  <si>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</si>
  <si>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</si>
  <si>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</si>
  <si>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</si>
  <si>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</si>
  <si>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</si>
  <si>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</si>
  <si>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</si>
  <si>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</si>
  <si>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</si>
  <si>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</si>
  <si>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</si>
  <si>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</si>
  <si>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</si>
  <si>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</si>
  <si>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</si>
  <si>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</si>
  <si>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</si>
  <si>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</si>
  <si>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</si>
  <si>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</si>
  <si>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</si>
  <si>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</si>
  <si>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</si>
  <si>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</si>
  <si>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</si>
  <si>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</si>
  <si>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</si>
  <si>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</si>
  <si>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</si>
  <si>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</si>
  <si>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</si>
  <si>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</si>
  <si>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</si>
  <si>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</si>
  <si>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</si>
  <si>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</si>
  <si>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</si>
  <si>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</si>
  <si>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</si>
  <si>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</si>
  <si>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</si>
  <si>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</si>
  <si>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</si>
  <si>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</si>
  <si>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</si>
  <si>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</si>
  <si>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</si>
  <si>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</si>
  <si>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</si>
  <si>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</si>
  <si>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</si>
  <si>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</si>
  <si>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</si>
  <si>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</si>
  <si>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</si>
  <si>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</si>
  <si>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</si>
  <si>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</si>
  <si>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</si>
  <si>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</si>
  <si>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</si>
  <si>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</si>
  <si>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</si>
  <si>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</si>
  <si>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</si>
  <si>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</si>
  <si>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</si>
  <si>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</si>
  <si>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</si>
  <si>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</si>
  <si>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</si>
  <si>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</si>
  <si>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</si>
  <si>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</si>
  <si>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</si>
  <si>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</si>
  <si>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</si>
  <si>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</si>
  <si>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</si>
  <si>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</si>
  <si>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</si>
  <si>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</si>
  <si>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</si>
  <si>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</si>
  <si>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</si>
  <si>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</si>
  <si>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</si>
  <si>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</si>
  <si>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</si>
  <si>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</si>
  <si>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</si>
  <si>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</si>
  <si>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</si>
  <si>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</si>
  <si>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</si>
  <si>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</si>
  <si>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</si>
  <si>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</si>
  <si>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</si>
  <si>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</si>
  <si>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</si>
  <si>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</si>
  <si>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</si>
  <si>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</si>
  <si>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</si>
  <si>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</si>
  <si>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</si>
  <si>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</si>
  <si>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</si>
  <si>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</si>
  <si>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</si>
  <si>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</si>
  <si>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</si>
  <si>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</si>
  <si>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</si>
  <si>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</si>
  <si>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</si>
  <si>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</si>
  <si>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</si>
  <si>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</si>
  <si>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</si>
  <si>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</si>
  <si>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</si>
  <si>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</si>
  <si>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</si>
  <si>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</si>
  <si>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</si>
  <si>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</si>
  <si>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</si>
  <si>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</si>
  <si>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</si>
  <si>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</si>
  <si>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</si>
  <si>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</si>
  <si>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</si>
  <si>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</si>
  <si>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</si>
  <si>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</si>
  <si>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</si>
  <si>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</si>
  <si>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</si>
  <si>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</si>
  <si>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</si>
  <si>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</si>
  <si>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</si>
  <si>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</si>
  <si>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</si>
  <si>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</si>
  <si>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</si>
  <si>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</si>
  <si>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</si>
  <si>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</si>
  <si>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</si>
  <si>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</si>
  <si>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</si>
  <si>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</si>
  <si>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</si>
  <si>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</si>
  <si>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</si>
  <si>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</si>
  <si>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</si>
  <si>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</si>
  <si>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</si>
  <si>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</si>
  <si>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</si>
  <si>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</si>
  <si>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</si>
  <si>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</si>
  <si>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</si>
  <si>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</si>
  <si>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</si>
  <si>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</si>
  <si>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</si>
  <si>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</si>
  <si>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</si>
  <si>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</si>
  <si>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</si>
  <si>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</si>
  <si>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</si>
  <si>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</si>
  <si>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</si>
  <si>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</si>
  <si>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</si>
  <si>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</si>
  <si>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</si>
  <si>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</si>
  <si>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</si>
  <si>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</si>
  <si>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</si>
  <si>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</si>
  <si>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</si>
  <si>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</si>
  <si>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</si>
  <si>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</si>
  <si>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</si>
  <si>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</si>
  <si>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</si>
  <si>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</si>
  <si>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</si>
  <si>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</si>
  <si>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</si>
  <si>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</si>
  <si>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</si>
  <si>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</si>
  <si>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</si>
  <si>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</si>
  <si>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</si>
  <si>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</si>
  <si>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</si>
  <si>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</si>
  <si>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</si>
  <si>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</si>
  <si>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</si>
  <si>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</si>
  <si>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</si>
  <si>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</si>
  <si>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</si>
  <si>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</si>
  <si>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</si>
  <si>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</si>
  <si>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</si>
  <si>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</si>
  <si>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</si>
  <si>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</si>
  <si>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</si>
  <si>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</si>
  <si>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</si>
  <si>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</si>
  <si>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</si>
  <si>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</si>
  <si>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</si>
  <si>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</si>
  <si>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</si>
  <si>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</si>
  <si>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</si>
  <si>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</si>
  <si>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</si>
  <si>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</si>
  <si>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</si>
  <si>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</si>
  <si>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</si>
  <si>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</si>
  <si>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</si>
  <si>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</si>
  <si>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</si>
  <si>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</si>
  <si>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</si>
  <si>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</si>
  <si>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</si>
  <si>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</si>
  <si>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</si>
  <si>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</si>
  <si>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</si>
  <si>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</si>
  <si>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</si>
  <si>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</si>
  <si>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</si>
  <si>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</si>
  <si>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</si>
  <si>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</si>
  <si>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</si>
  <si>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</si>
  <si>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</si>
  <si>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</si>
  <si>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</si>
  <si>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</si>
  <si>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</si>
  <si>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</si>
  <si>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</si>
  <si>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</si>
  <si>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</si>
  <si>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</si>
  <si>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</si>
  <si>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</si>
  <si>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</si>
  <si>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</si>
  <si>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</si>
  <si>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</si>
  <si>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</si>
  <si>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</si>
  <si>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</si>
  <si>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</si>
  <si>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</si>
  <si>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</si>
  <si>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</si>
  <si>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</si>
  <si>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</si>
  <si>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</si>
  <si>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</si>
  <si>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</si>
  <si>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</si>
  <si>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</si>
  <si>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</si>
  <si>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</si>
  <si>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</si>
  <si>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</si>
  <si>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</si>
  <si>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</si>
  <si>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</si>
  <si>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</si>
  <si>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</si>
  <si>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</si>
  <si>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</si>
  <si>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</si>
  <si>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</si>
  <si>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</si>
  <si>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</si>
  <si>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</si>
  <si>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</si>
  <si>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</si>
  <si>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</si>
  <si>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</si>
  <si>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</si>
  <si>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</si>
  <si>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</si>
  <si>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</si>
  <si>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</si>
  <si>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</si>
  <si>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</si>
  <si>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</si>
  <si>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</si>
  <si>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</si>
  <si>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</si>
  <si>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</si>
  <si>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</si>
  <si>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</si>
  <si>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</si>
  <si>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</si>
  <si>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</si>
  <si>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</si>
  <si>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</si>
  <si>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</si>
  <si>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</si>
  <si>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</si>
  <si>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</si>
  <si>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</si>
  <si>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</si>
  <si>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</si>
  <si>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</si>
  <si>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</si>
  <si>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</si>
  <si>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</si>
  <si>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</si>
  <si>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</si>
  <si>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</si>
  <si>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</si>
  <si>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</si>
  <si>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</si>
  <si>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</si>
  <si>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</si>
  <si>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</si>
  <si>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</si>
  <si>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</si>
  <si>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</si>
  <si>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</si>
  <si>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</si>
  <si>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</si>
  <si>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</si>
  <si>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</si>
  <si>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</si>
  <si>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</si>
  <si>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</si>
  <si>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</si>
  <si>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</si>
  <si>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</si>
  <si>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</si>
  <si>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</si>
  <si>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</si>
  <si>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</si>
  <si>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</si>
  <si>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</si>
  <si>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</si>
  <si>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</si>
  <si>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</si>
  <si>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</si>
  <si>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</si>
  <si>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</si>
  <si>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</si>
  <si>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</si>
  <si>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</si>
  <si>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</si>
  <si>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</si>
  <si>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</si>
  <si>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</si>
  <si>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</si>
  <si>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</si>
  <si>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</si>
  <si>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</si>
  <si>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</si>
  <si>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</si>
  <si>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</si>
  <si>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</si>
  <si>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</si>
  <si>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</si>
  <si>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</si>
  <si>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</si>
  <si>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</si>
  <si>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</si>
  <si>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</si>
  <si>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</si>
  <si>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</si>
  <si>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</si>
  <si>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</si>
  <si>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</si>
  <si>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</si>
  <si>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</si>
  <si>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</si>
  <si>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</si>
  <si>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</si>
  <si>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</si>
  <si>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</si>
  <si>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</si>
  <si>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</si>
  <si>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</si>
  <si>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</si>
  <si>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</si>
  <si>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</si>
  <si>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</si>
  <si>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</si>
  <si>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</si>
  <si>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</si>
  <si>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</si>
  <si>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</si>
  <si>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</si>
  <si>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</si>
  <si>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</si>
  <si>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</si>
  <si>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</si>
  <si>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</si>
  <si>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</si>
  <si>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</si>
  <si>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</si>
  <si>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</si>
  <si>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</si>
  <si>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</si>
  <si>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</si>
  <si>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</si>
  <si>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</si>
  <si>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</si>
  <si>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</si>
  <si>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</si>
  <si>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</si>
  <si>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</si>
  <si>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</si>
  <si>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</si>
  <si>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</si>
  <si>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</si>
  <si>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</si>
  <si>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</si>
  <si>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</si>
  <si>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</si>
  <si>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</si>
  <si>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</si>
  <si>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</si>
  <si>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</si>
  <si>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</si>
  <si>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</si>
  <si>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</si>
  <si>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</si>
  <si>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</si>
  <si>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</si>
  <si>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</si>
  <si>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</si>
  <si>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</si>
  <si>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</si>
  <si>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</si>
  <si>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</si>
  <si>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</si>
  <si>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</si>
  <si>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</si>
  <si>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</si>
  <si>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</si>
  <si>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</si>
  <si>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</si>
  <si>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</si>
  <si>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</si>
  <si>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</si>
  <si>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</si>
  <si>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</si>
  <si>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</si>
  <si>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</si>
  <si>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</si>
  <si>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</si>
  <si>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</si>
  <si>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</si>
  <si>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</si>
  <si>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</si>
  <si>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</si>
  <si>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</si>
  <si>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</si>
  <si>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</si>
  <si>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</si>
  <si>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</si>
  <si>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</si>
  <si>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</si>
  <si>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</si>
  <si>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</si>
  <si>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</si>
  <si>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</si>
  <si>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</si>
  <si>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</si>
  <si>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</si>
  <si>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</si>
  <si>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</si>
  <si>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</si>
  <si>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</si>
  <si>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</si>
  <si>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</si>
  <si>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</si>
  <si>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</si>
  <si>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</si>
  <si>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</si>
  <si>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</si>
  <si>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</si>
  <si>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</si>
  <si>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</si>
  <si>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</si>
  <si>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</si>
  <si>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</si>
  <si>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</si>
  <si>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</si>
  <si>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</si>
  <si>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</si>
  <si>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</si>
  <si>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</si>
  <si>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</si>
  <si>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</si>
  <si>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</si>
  <si>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</si>
  <si>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</si>
  <si>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</si>
  <si>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</si>
  <si>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</si>
  <si>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</si>
  <si>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</si>
  <si>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</si>
  <si>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</si>
  <si>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</si>
  <si>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</si>
  <si>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</si>
  <si>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</si>
  <si>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</si>
  <si>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</si>
  <si>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</si>
  <si>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</si>
  <si>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</si>
  <si>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</si>
  <si>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</si>
  <si>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</si>
  <si>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</si>
  <si>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</si>
  <si>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</si>
  <si>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</si>
  <si>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</si>
  <si>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</si>
  <si>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</si>
  <si>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</si>
  <si>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</si>
  <si>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</si>
  <si>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</si>
  <si>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</si>
  <si>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</si>
  <si>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</si>
  <si>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</si>
  <si>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</si>
  <si>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</si>
  <si>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</si>
  <si>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</si>
  <si>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</si>
  <si>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</si>
  <si>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</si>
  <si>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</si>
  <si>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</si>
  <si>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</si>
  <si>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</si>
  <si>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</si>
  <si>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</si>
  <si>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</si>
  <si>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</si>
  <si>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</si>
  <si>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</si>
  <si>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</si>
  <si>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</si>
  <si>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</si>
  <si>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</si>
  <si>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</si>
  <si>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</si>
  <si>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</si>
  <si>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</si>
  <si>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</si>
  <si>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</si>
  <si>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</si>
  <si>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</si>
  <si>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</si>
  <si>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</si>
  <si>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</si>
  <si>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</si>
  <si>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</si>
  <si>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</si>
  <si>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</si>
  <si>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</si>
  <si>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</si>
  <si>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</si>
  <si>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</si>
  <si>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</si>
  <si>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</si>
  <si>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</si>
  <si>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</si>
  <si>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</si>
  <si>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</si>
  <si>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</si>
  <si>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</si>
  <si>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</si>
  <si>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</si>
  <si>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</si>
  <si>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</si>
  <si>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</si>
  <si>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</si>
  <si>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</si>
  <si>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</si>
  <si>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</si>
  <si>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</si>
  <si>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</si>
  <si>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</si>
  <si>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</si>
  <si>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</si>
  <si>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</si>
  <si>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</si>
  <si>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</si>
  <si>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</si>
  <si>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</si>
  <si>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</si>
  <si>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</si>
  <si>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</si>
  <si>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</si>
  <si>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</si>
  <si>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</si>
  <si>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</si>
  <si>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</si>
  <si>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</si>
  <si>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</si>
  <si>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</si>
  <si>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</si>
  <si>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</si>
  <si>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</si>
  <si>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</si>
  <si>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</si>
  <si>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</si>
  <si>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</si>
  <si>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</si>
  <si>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</si>
  <si>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</si>
  <si>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</si>
  <si>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</si>
  <si>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</si>
  <si>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</si>
  <si>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</si>
  <si>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</si>
  <si>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</si>
  <si>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</si>
  <si>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</si>
  <si>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</si>
  <si>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</si>
  <si>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</si>
  <si>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</si>
  <si>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</si>
  <si>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</si>
  <si>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</si>
  <si>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</si>
  <si>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</si>
  <si>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</si>
  <si>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</si>
  <si>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</si>
  <si>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</si>
  <si>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</si>
  <si>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</si>
  <si>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</si>
  <si>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</si>
  <si>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</si>
  <si>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</si>
  <si>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</si>
  <si>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</si>
  <si>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</si>
  <si>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</si>
  <si>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</si>
  <si>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</si>
  <si>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</si>
  <si>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</si>
  <si>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</si>
  <si>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</si>
  <si>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</si>
  <si>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</si>
  <si>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</si>
  <si>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</si>
  <si>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</si>
  <si>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</si>
  <si>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</si>
  <si>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</si>
  <si>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</si>
  <si>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</si>
  <si>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</si>
  <si>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</si>
  <si>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</si>
  <si>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</si>
  <si>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</si>
  <si>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</si>
  <si>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</si>
  <si>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</si>
  <si>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</si>
  <si>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</si>
  <si>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</si>
  <si>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</si>
  <si>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</si>
  <si>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</si>
  <si>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</si>
  <si>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</si>
  <si>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</si>
  <si>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</si>
  <si>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</si>
  <si>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</si>
  <si>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</si>
  <si>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</si>
  <si>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</si>
  <si>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</si>
  <si>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</si>
  <si>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</si>
  <si>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</si>
  <si>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</si>
  <si>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</si>
  <si>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</si>
  <si>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</si>
  <si>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</si>
  <si>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</si>
  <si>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</si>
  <si>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</si>
  <si>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</si>
  <si>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</si>
  <si>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</si>
  <si>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</si>
  <si>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</si>
  <si>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</si>
  <si>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</si>
  <si>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</si>
  <si>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</si>
  <si>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</si>
  <si>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</si>
  <si>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</si>
  <si>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</si>
  <si>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</si>
  <si>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</si>
  <si>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</si>
  <si>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</si>
  <si>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</si>
  <si>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</si>
  <si>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</si>
  <si>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</si>
  <si>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</si>
  <si>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</si>
  <si>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</si>
  <si>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</si>
  <si>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</si>
  <si>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</si>
  <si>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</si>
  <si>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</si>
  <si>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</si>
  <si>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</si>
  <si>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</si>
  <si>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</si>
  <si>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</si>
  <si>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</si>
  <si>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</si>
  <si>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</si>
  <si>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</si>
  <si>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</si>
  <si>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</si>
  <si>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</si>
  <si>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</si>
  <si>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</si>
  <si>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</si>
  <si>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</si>
  <si>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</si>
  <si>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</si>
  <si>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</si>
  <si>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</si>
  <si>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</si>
  <si>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</si>
  <si>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</si>
  <si>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</si>
  <si>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</si>
  <si>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</si>
  <si>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</si>
  <si>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</si>
  <si>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</si>
  <si>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</si>
  <si>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</si>
  <si>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</si>
  <si>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</si>
  <si>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</si>
  <si>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</si>
  <si>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</si>
  <si>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</si>
  <si>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</si>
  <si>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</si>
  <si>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</si>
  <si>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</si>
  <si>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</si>
  <si>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</si>
  <si>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</si>
  <si>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</si>
  <si>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</si>
  <si>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</si>
  <si>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</si>
  <si>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</si>
  <si>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</si>
  <si>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</si>
  <si>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</si>
  <si>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</si>
  <si>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</si>
  <si>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</si>
  <si>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</si>
  <si>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</si>
  <si>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</si>
  <si>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</si>
  <si>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</si>
  <si>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</si>
  <si>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</si>
  <si>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</si>
  <si>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</si>
  <si>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</si>
  <si>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</si>
  <si>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</si>
  <si>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</si>
  <si>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</si>
  <si>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</si>
  <si>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</si>
  <si>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</si>
  <si>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</si>
  <si>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</si>
  <si>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</si>
  <si>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</si>
  <si>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</si>
  <si>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</si>
  <si>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</si>
  <si>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</si>
  <si>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</si>
  <si>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</si>
  <si>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</si>
  <si>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</si>
  <si>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</si>
  <si>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</si>
  <si>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</si>
  <si>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</si>
  <si>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</si>
  <si>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</si>
  <si>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</si>
  <si>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</si>
  <si>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</si>
  <si>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</si>
  <si>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</si>
  <si>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</si>
  <si>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</si>
  <si>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</si>
  <si>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</si>
  <si>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</si>
  <si>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</si>
  <si>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</si>
  <si>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</si>
  <si>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</si>
  <si>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</si>
  <si>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</si>
  <si>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</si>
  <si>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</si>
  <si>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</si>
  <si>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</si>
  <si>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</si>
  <si>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</si>
  <si>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</si>
  <si>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</si>
  <si>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</si>
  <si>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</si>
  <si>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</si>
  <si>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</si>
  <si>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</si>
  <si>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</si>
  <si>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</si>
  <si>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</si>
  <si>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</si>
  <si>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</si>
  <si>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</si>
  <si>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</si>
  <si>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</si>
  <si>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</si>
  <si>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</si>
  <si>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</si>
  <si>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</si>
  <si>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</si>
  <si>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</si>
  <si>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</si>
  <si>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</si>
  <si>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</si>
  <si>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</si>
  <si>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</si>
  <si>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</si>
  <si>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</si>
  <si>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</si>
  <si>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</si>
  <si>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</si>
  <si>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</si>
  <si>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</si>
  <si>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</si>
  <si>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</si>
  <si>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</si>
  <si>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</si>
  <si>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</si>
  <si>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</si>
  <si>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</si>
  <si>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</si>
  <si>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</si>
  <si>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</si>
  <si>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</si>
  <si>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</si>
  <si>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</si>
  <si>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</si>
  <si>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</si>
  <si>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</si>
  <si>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</si>
  <si>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</si>
  <si>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</si>
  <si>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</si>
  <si>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</si>
  <si>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</si>
  <si>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</si>
  <si>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</si>
  <si>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</si>
  <si>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</si>
  <si>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</si>
  <si>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</si>
  <si>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</si>
  <si>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</si>
  <si>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</si>
  <si>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</si>
  <si>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</si>
  <si>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</si>
  <si>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</si>
  <si>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</si>
  <si>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</si>
  <si>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</si>
  <si>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</si>
  <si>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</si>
  <si>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</si>
  <si>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</si>
  <si>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</si>
  <si>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</si>
  <si>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</si>
  <si>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</si>
  <si>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</si>
  <si>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</si>
  <si>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</si>
  <si>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</si>
  <si>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</si>
  <si>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</si>
  <si>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</si>
  <si>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</si>
  <si>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</si>
  <si>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</si>
  <si>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</si>
  <si>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</si>
  <si>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</si>
  <si>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</si>
  <si>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</si>
  <si>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</si>
  <si>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</si>
  <si>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</si>
  <si>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</si>
  <si>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</si>
  <si>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</si>
  <si>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</si>
  <si>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</si>
  <si>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</si>
  <si>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</si>
  <si>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</si>
  <si>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</si>
  <si>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</si>
  <si>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</si>
  <si>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</si>
  <si>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</si>
  <si>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</si>
  <si>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</si>
  <si>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</si>
  <si>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</si>
  <si>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</si>
  <si>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</si>
  <si>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</si>
  <si>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</si>
  <si>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</si>
  <si>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</si>
  <si>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</si>
  <si>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</si>
  <si>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</si>
  <si>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</si>
  <si>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</si>
  <si>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</si>
  <si>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</si>
  <si>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</si>
  <si>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</si>
  <si>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</si>
  <si>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</si>
  <si>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</si>
  <si>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</si>
  <si>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</si>
  <si>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</si>
  <si>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</si>
  <si>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</si>
  <si>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</si>
  <si>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</si>
  <si>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</si>
  <si>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</si>
  <si>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</si>
  <si>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</si>
  <si>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</si>
  <si>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</si>
  <si>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</si>
  <si>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</si>
  <si>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</si>
  <si>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</si>
  <si>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</si>
  <si>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</si>
  <si>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</si>
  <si>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</si>
  <si>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</si>
  <si>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</si>
  <si>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</si>
  <si>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</si>
  <si>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</si>
  <si>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</si>
  <si>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</si>
  <si>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</si>
  <si>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</si>
  <si>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</si>
  <si>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</si>
  <si>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</si>
  <si>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</si>
  <si>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</si>
  <si>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</si>
  <si>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</si>
  <si>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</si>
  <si>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</si>
  <si>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</si>
  <si>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</si>
  <si>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</si>
  <si>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</si>
  <si>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</si>
  <si>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</si>
  <si>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</si>
  <si>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</si>
  <si>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</si>
  <si>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</si>
  <si>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</si>
  <si>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</si>
  <si>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</si>
  <si>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</si>
  <si>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</si>
  <si>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</si>
  <si>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</si>
  <si>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</si>
  <si>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</si>
  <si>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</si>
  <si>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</si>
  <si>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</si>
  <si>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</si>
  <si>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</si>
  <si>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</si>
  <si>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</si>
  <si>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</si>
  <si>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</si>
  <si>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</si>
  <si>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</si>
  <si>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</si>
  <si>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</si>
  <si>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</si>
  <si>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</si>
  <si>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</si>
  <si>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</si>
  <si>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</si>
  <si>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</si>
  <si>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</si>
  <si>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</si>
  <si>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</si>
  <si>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</si>
  <si>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</si>
  <si>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</si>
  <si>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</si>
  <si>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</si>
  <si>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</si>
  <si>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</si>
  <si>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</si>
  <si>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</si>
  <si>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</si>
  <si>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</si>
  <si>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</si>
  <si>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</si>
  <si>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</si>
  <si>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</si>
  <si>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</si>
  <si>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</si>
  <si>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</si>
  <si>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</si>
  <si>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</si>
  <si>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</si>
  <si>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</si>
  <si>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</si>
  <si>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</si>
  <si>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</si>
  <si>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</si>
  <si>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</si>
  <si>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</si>
  <si>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</si>
  <si>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</si>
  <si>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</si>
  <si>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</si>
  <si>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</si>
  <si>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</si>
  <si>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</si>
  <si>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</si>
  <si>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</si>
  <si>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</si>
  <si>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</si>
  <si>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</si>
  <si>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</si>
  <si>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</si>
  <si>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</si>
  <si>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</si>
  <si>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</si>
  <si>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</si>
  <si>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</si>
  <si>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</si>
  <si>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</si>
  <si>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</si>
  <si>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</si>
  <si>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</si>
  <si>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</si>
  <si>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</si>
  <si>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</si>
  <si>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</si>
  <si>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</si>
  <si>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</si>
  <si>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</si>
  <si>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</si>
  <si>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</si>
  <si>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</si>
  <si>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</si>
  <si>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</si>
  <si>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</si>
  <si>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</si>
  <si>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</si>
  <si>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</si>
  <si>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</si>
  <si>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</si>
  <si>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</si>
  <si>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</si>
  <si>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</si>
  <si>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</si>
  <si>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</si>
  <si>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</si>
  <si>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</si>
  <si>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</si>
  <si>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</si>
  <si>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</si>
  <si>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</si>
  <si>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</si>
  <si>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</si>
  <si>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</si>
  <si>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</si>
  <si>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</si>
  <si>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</si>
  <si>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</si>
  <si>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</si>
  <si>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</si>
  <si>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</si>
  <si>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</si>
  <si>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</si>
  <si>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</si>
  <si>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</si>
  <si>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</si>
  <si>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</si>
  <si>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</si>
  <si>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</si>
  <si>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</si>
  <si>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</si>
  <si>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</si>
  <si>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</si>
  <si>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</si>
  <si>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</si>
  <si>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</si>
  <si>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</si>
  <si>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</si>
  <si>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</si>
  <si>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</si>
  <si>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</si>
  <si>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</si>
  <si>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</si>
  <si>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</si>
  <si>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</si>
  <si>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</si>
  <si>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</si>
  <si>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</si>
  <si>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</si>
  <si>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</si>
  <si>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</si>
  <si>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</si>
  <si>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</si>
  <si>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</si>
  <si>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</si>
  <si>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</si>
  <si>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</si>
  <si>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</si>
  <si>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</si>
  <si>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</si>
  <si>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</si>
  <si>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</si>
  <si>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</si>
  <si>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</si>
  <si>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</si>
  <si>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</si>
  <si>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</si>
  <si>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</si>
  <si>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</si>
  <si>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</si>
  <si>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</si>
  <si>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</si>
  <si>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</si>
  <si>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</si>
  <si>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</si>
  <si>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</si>
  <si>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</si>
  <si>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</si>
  <si>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</si>
  <si>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</si>
  <si>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</si>
  <si>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</si>
  <si>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</si>
  <si>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</si>
  <si>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</si>
  <si>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</si>
  <si>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</si>
  <si>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</si>
  <si>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</si>
  <si>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</si>
  <si>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</si>
  <si>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</si>
  <si>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</si>
  <si>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</si>
  <si>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</si>
  <si>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</si>
  <si>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</si>
  <si>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</si>
  <si>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</si>
  <si>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</si>
  <si>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</si>
  <si>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</si>
  <si>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</si>
  <si>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</si>
  <si>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</si>
  <si>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</si>
  <si>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</si>
  <si>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</si>
  <si>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</si>
  <si>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</si>
  <si>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</si>
  <si>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</si>
  <si>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</si>
  <si>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</si>
  <si>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</si>
  <si>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</si>
  <si>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</si>
  <si>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</si>
  <si>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</si>
  <si>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</si>
  <si>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</si>
  <si>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</si>
  <si>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</si>
  <si>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</si>
  <si>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</si>
  <si>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</si>
  <si>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</si>
  <si>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</si>
  <si>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</si>
  <si>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</si>
  <si>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</si>
  <si>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</si>
  <si>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</si>
  <si>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</si>
  <si>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</si>
  <si>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</si>
  <si>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</si>
  <si>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</si>
  <si>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</si>
  <si>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</si>
  <si>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</si>
  <si>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</si>
  <si>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</si>
  <si>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</si>
  <si>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</si>
  <si>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</si>
  <si>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</si>
  <si>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</si>
  <si>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</si>
  <si>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</si>
  <si>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</si>
  <si>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</si>
  <si>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</si>
  <si>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</si>
  <si>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</si>
  <si>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</si>
  <si>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</si>
  <si>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</si>
  <si>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</si>
  <si>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</si>
  <si>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</si>
  <si>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</si>
  <si>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</si>
  <si>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</si>
  <si>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</si>
  <si>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</si>
  <si>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</si>
  <si>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</si>
  <si>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</si>
  <si>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</si>
  <si>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</si>
  <si>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</si>
  <si>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</si>
  <si>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</si>
  <si>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</si>
  <si>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</si>
  <si>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</si>
  <si>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</si>
  <si>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</si>
  <si>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</si>
  <si>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</si>
  <si>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</si>
  <si>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</si>
  <si>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</si>
  <si>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</si>
  <si>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</si>
  <si>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</si>
  <si>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</si>
  <si>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</si>
  <si>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</si>
  <si>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</si>
  <si>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</si>
  <si>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</si>
  <si>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</si>
  <si>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</si>
  <si>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</si>
  <si>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</si>
  <si>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</si>
  <si>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</si>
  <si>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</si>
  <si>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</si>
  <si>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</si>
  <si>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</si>
  <si>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</si>
  <si>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</si>
  <si>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</si>
  <si>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</si>
  <si>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</si>
  <si>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</si>
  <si>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</si>
  <si>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</si>
  <si>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</si>
  <si>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</si>
  <si>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</si>
  <si>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</si>
  <si>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</si>
  <si>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</si>
  <si>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</si>
  <si>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</si>
  <si>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</si>
  <si>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</si>
  <si>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</si>
  <si>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</si>
  <si>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</si>
  <si>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</si>
  <si>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</si>
  <si>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</si>
  <si>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</si>
  <si>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</si>
  <si>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</si>
  <si>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</si>
  <si>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</si>
  <si>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</si>
  <si>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</si>
  <si>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</si>
  <si>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</si>
  <si>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</si>
  <si>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</si>
  <si>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</si>
  <si>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</si>
  <si>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</si>
  <si>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</si>
  <si>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</si>
  <si>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</si>
  <si>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</si>
  <si>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</si>
  <si>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</si>
  <si>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</si>
  <si>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</si>
  <si>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</si>
  <si>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</si>
  <si>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</si>
  <si>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</si>
  <si>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</si>
  <si>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</si>
  <si>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</si>
  <si>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</si>
  <si>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</si>
  <si>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</si>
  <si>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</si>
  <si>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</si>
  <si>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</si>
  <si>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</si>
  <si>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</si>
  <si>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</si>
  <si>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</si>
  <si>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</si>
  <si>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</si>
  <si>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</si>
  <si>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</si>
  <si>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</si>
  <si>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</si>
  <si>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</si>
  <si>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</si>
  <si>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</si>
  <si>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</si>
  <si>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</si>
  <si>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</si>
  <si>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</si>
  <si>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</si>
  <si>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</si>
  <si>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</si>
  <si>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</si>
  <si>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</si>
  <si>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</si>
  <si>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</si>
  <si>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</si>
  <si>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</si>
  <si>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</si>
  <si>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</si>
  <si>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</si>
  <si>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</si>
  <si>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</si>
  <si>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</si>
  <si>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</si>
  <si>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</si>
  <si>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</si>
  <si>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</si>
  <si>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</si>
  <si>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</si>
  <si>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</si>
  <si>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</si>
  <si>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</si>
  <si>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</si>
  <si>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</si>
  <si>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</si>
  <si>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</si>
  <si>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</si>
  <si>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</si>
  <si>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</si>
  <si>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</si>
  <si>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</si>
  <si>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</si>
  <si>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</si>
  <si>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</si>
  <si>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</si>
  <si>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</si>
  <si>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</si>
  <si>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</si>
  <si>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</si>
  <si>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</si>
  <si>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</si>
  <si>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</si>
  <si>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</si>
  <si>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</si>
  <si>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</si>
  <si>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</si>
  <si>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</si>
  <si>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</si>
  <si>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</si>
  <si>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</si>
  <si>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</si>
  <si>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</si>
  <si>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</si>
  <si>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</si>
  <si>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</si>
  <si>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</si>
  <si>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</si>
  <si>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</si>
  <si>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</si>
  <si>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</si>
  <si>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</si>
  <si>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</si>
  <si>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</si>
  <si>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</si>
  <si>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</si>
  <si>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</si>
  <si>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</si>
  <si>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</si>
  <si>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</si>
  <si>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</si>
  <si>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</si>
  <si>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</si>
  <si>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</si>
  <si>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</si>
  <si>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</si>
  <si>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</si>
  <si>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</si>
  <si>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</si>
  <si>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</si>
  <si>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</si>
  <si>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</si>
  <si>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</si>
  <si>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</si>
  <si>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</si>
  <si>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</si>
  <si>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</si>
  <si>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</si>
  <si>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</si>
  <si>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</si>
  <si>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</si>
  <si>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</si>
  <si>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</si>
  <si>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</si>
  <si>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</si>
  <si>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</si>
  <si>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</si>
  <si>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</si>
  <si>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</si>
  <si>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</si>
  <si>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</si>
  <si>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</si>
  <si>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</si>
  <si>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</si>
  <si>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</si>
  <si>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</si>
  <si>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</si>
  <si>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</si>
  <si>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</si>
  <si>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</si>
  <si>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</si>
  <si>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</si>
  <si>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</si>
  <si>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</si>
  <si>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</si>
  <si>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</si>
  <si>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</si>
  <si>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</si>
  <si>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</si>
  <si>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</si>
  <si>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</si>
  <si>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</si>
  <si>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</si>
  <si>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</si>
  <si>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</si>
  <si>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</si>
  <si>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</si>
  <si>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</si>
  <si>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</si>
  <si>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</si>
  <si>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</si>
  <si>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</si>
  <si>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</si>
  <si>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</si>
  <si>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</si>
  <si>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</si>
  <si>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</si>
  <si>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</si>
  <si>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</si>
  <si>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</si>
  <si>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</si>
  <si>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</si>
  <si>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</si>
  <si>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</si>
  <si>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</si>
  <si>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</si>
  <si>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</si>
  <si>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</si>
  <si>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</si>
  <si>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</si>
  <si>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</si>
  <si>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</si>
  <si>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</si>
  <si>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</si>
  <si>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</si>
  <si>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</si>
  <si>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</si>
  <si>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</si>
  <si>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</si>
  <si>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</si>
  <si>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</si>
  <si>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</si>
  <si>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</si>
  <si>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</si>
  <si>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</si>
  <si>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</si>
  <si>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</si>
  <si>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</si>
  <si>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</si>
  <si>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</si>
  <si>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</si>
  <si>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</si>
  <si>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</si>
  <si>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</si>
  <si>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</si>
  <si>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</si>
  <si>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</si>
  <si>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</si>
  <si>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</si>
  <si>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</si>
  <si>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</si>
  <si>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</si>
  <si>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</si>
  <si>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</si>
  <si>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</si>
  <si>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</si>
  <si>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</si>
  <si>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</si>
  <si>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</si>
  <si>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</si>
  <si>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</si>
  <si>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</si>
  <si>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</si>
  <si>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</si>
  <si>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</si>
  <si>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</si>
  <si>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</si>
  <si>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</si>
  <si>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</si>
  <si>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</si>
  <si>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</si>
  <si>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</si>
  <si>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</si>
  <si>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</si>
  <si>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</si>
  <si>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</si>
  <si>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</si>
  <si>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</si>
  <si>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</si>
  <si>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</si>
  <si>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</si>
  <si>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</si>
  <si>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</si>
  <si>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</si>
  <si>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</si>
  <si>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</si>
  <si>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</si>
  <si>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</si>
  <si>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</si>
  <si>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</si>
  <si>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</si>
  <si>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</si>
  <si>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</si>
  <si>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</si>
  <si>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</si>
  <si>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</si>
  <si>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</si>
  <si>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</si>
  <si>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</si>
  <si>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</si>
  <si>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</si>
  <si>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</si>
  <si>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</si>
  <si>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</si>
  <si>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</si>
  <si>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</si>
  <si>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</si>
  <si>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</si>
  <si>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</si>
  <si>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</si>
  <si>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</si>
  <si>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</si>
  <si>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</si>
  <si>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</si>
  <si>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</si>
  <si>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</si>
  <si>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</si>
  <si>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</si>
  <si>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</si>
  <si>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</si>
  <si>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</si>
  <si>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</si>
  <si>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</si>
  <si>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</si>
  <si>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</si>
  <si>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</si>
  <si>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</si>
  <si>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</si>
  <si>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</si>
  <si>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</si>
  <si>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</si>
  <si>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</si>
  <si>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</si>
  <si>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</si>
  <si>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</si>
  <si>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</si>
  <si>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</si>
  <si>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</si>
  <si>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</si>
  <si>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</si>
  <si>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</si>
  <si>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</si>
  <si>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</si>
  <si>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</si>
  <si>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</si>
  <si>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</si>
  <si>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</si>
  <si>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</si>
  <si>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</si>
  <si>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</si>
  <si>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</si>
  <si>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</si>
  <si>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</si>
  <si>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</si>
  <si>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</si>
  <si>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</si>
  <si>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</si>
  <si>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</si>
  <si>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</si>
  <si>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</si>
  <si>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</si>
  <si>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</si>
  <si>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</si>
  <si>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</si>
  <si>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</si>
  <si>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</si>
  <si>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</si>
  <si>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</si>
  <si>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</si>
  <si>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</si>
  <si>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</si>
  <si>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</si>
  <si>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</si>
  <si>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</si>
  <si>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</si>
  <si>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</si>
  <si>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</si>
  <si>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</si>
  <si>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</si>
  <si>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</si>
  <si>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</si>
  <si>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</si>
  <si>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</si>
  <si>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</si>
  <si>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</si>
  <si>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</si>
  <si>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</si>
  <si>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</si>
  <si>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</si>
  <si>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</si>
  <si>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</si>
  <si>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</si>
  <si>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</si>
  <si>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</si>
  <si>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</si>
  <si>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</si>
  <si>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</si>
  <si>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</si>
  <si>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</si>
  <si>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</si>
  <si>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</si>
  <si>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</si>
  <si>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</si>
  <si>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</si>
  <si>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</si>
  <si>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</si>
  <si>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</si>
  <si>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</si>
  <si>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</si>
  <si>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</si>
  <si>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</si>
  <si>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</si>
  <si>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</si>
  <si>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</si>
  <si>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</si>
  <si>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</si>
  <si>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</si>
  <si>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</si>
  <si>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</si>
  <si>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</si>
  <si>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</si>
  <si>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</si>
  <si>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</si>
  <si>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</si>
  <si>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</si>
  <si>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</si>
  <si>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</si>
  <si>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</si>
  <si>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</si>
  <si>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</si>
  <si>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</si>
  <si>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</si>
  <si>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</si>
  <si>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</si>
  <si>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</si>
  <si>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</si>
  <si>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</si>
  <si>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</si>
  <si>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</si>
  <si>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</si>
  <si>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</si>
  <si>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</si>
  <si>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</si>
  <si>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</si>
  <si>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</si>
  <si>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</si>
  <si>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</si>
  <si>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</si>
  <si>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</si>
  <si>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</si>
  <si>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</si>
  <si>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</si>
  <si>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</si>
  <si>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</si>
  <si>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</si>
  <si>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</si>
  <si>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</si>
  <si>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</si>
  <si>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</si>
  <si>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</si>
  <si>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</si>
  <si>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</si>
  <si>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</si>
  <si>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</si>
  <si>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</si>
  <si>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</si>
  <si>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</si>
  <si>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</si>
  <si>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</si>
  <si>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</si>
  <si>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</si>
  <si>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</si>
  <si>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</si>
  <si>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</si>
  <si>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</si>
  <si>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</si>
  <si>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</si>
  <si>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</si>
  <si>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</si>
  <si>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</si>
  <si>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</si>
  <si>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</si>
  <si>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</si>
  <si>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</si>
  <si>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</si>
  <si>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</si>
  <si>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</si>
  <si>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</si>
  <si>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</si>
  <si>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</si>
  <si>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</si>
  <si>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</si>
  <si>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</si>
  <si>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</si>
  <si>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</si>
  <si>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</si>
  <si>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</si>
  <si>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</si>
  <si>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</si>
  <si>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</si>
  <si>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</si>
  <si>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</si>
  <si>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</si>
  <si>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</si>
  <si>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</si>
  <si>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</si>
  <si>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</si>
  <si>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</si>
  <si>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</si>
  <si>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</si>
  <si>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</si>
  <si>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</si>
  <si>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</si>
  <si>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</si>
  <si>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</si>
  <si>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</si>
  <si>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</si>
  <si>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</si>
  <si>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</si>
  <si>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</si>
  <si>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</si>
  <si>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</si>
  <si>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</si>
  <si>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</si>
  <si>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</si>
  <si>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</si>
  <si>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</si>
  <si>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</si>
  <si>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</si>
  <si>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</si>
  <si>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</si>
  <si>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</si>
  <si>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</si>
  <si>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</si>
  <si>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</si>
  <si>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</si>
  <si>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</si>
  <si>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</si>
  <si>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</si>
  <si>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</si>
  <si>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</si>
  <si>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</si>
  <si>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</si>
  <si>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</si>
  <si>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</si>
  <si>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</si>
  <si>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</si>
  <si>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</si>
  <si>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</si>
  <si>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</si>
  <si>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</si>
  <si>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</si>
  <si>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</si>
  <si>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</si>
  <si>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</si>
  <si>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</si>
  <si>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</si>
  <si>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</si>
  <si>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</si>
  <si>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</si>
  <si>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</si>
  <si>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</si>
  <si>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</si>
  <si>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</si>
  <si>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</si>
  <si>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</si>
  <si>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</si>
  <si>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</si>
  <si>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</si>
  <si>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</si>
  <si>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</si>
  <si>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</si>
  <si>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</si>
  <si>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</si>
  <si>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</si>
  <si>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</si>
  <si>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</si>
  <si>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</si>
  <si>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</si>
  <si>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</si>
  <si>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</si>
  <si>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</si>
  <si>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</si>
  <si>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</si>
  <si>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</si>
  <si>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</si>
  <si>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</si>
  <si>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</si>
  <si>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</si>
  <si>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</si>
  <si>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</si>
  <si>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</si>
  <si>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</si>
  <si>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</si>
  <si>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</si>
  <si>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</si>
  <si>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</si>
  <si>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</si>
  <si>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</si>
  <si>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</si>
  <si>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</si>
  <si>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</si>
  <si>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</si>
  <si>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</si>
  <si>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</si>
  <si>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</si>
  <si>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</si>
  <si>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</si>
  <si>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</si>
  <si>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</si>
  <si>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</si>
  <si>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</si>
  <si>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</si>
  <si>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</si>
  <si>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</si>
  <si>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</si>
  <si>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</si>
  <si>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</si>
  <si>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</si>
  <si>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</si>
  <si>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</si>
  <si>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</si>
  <si>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</si>
  <si>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</si>
  <si>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</si>
  <si>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</si>
  <si>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</si>
  <si>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</si>
  <si>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</si>
  <si>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</si>
  <si>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</si>
  <si>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</si>
  <si>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</si>
  <si>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</si>
  <si>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</si>
  <si>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</si>
  <si>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</si>
  <si>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</si>
  <si>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</si>
  <si>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</si>
  <si>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</si>
  <si>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</si>
  <si>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</si>
  <si>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</si>
  <si>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</si>
  <si>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</si>
  <si>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</si>
  <si>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</si>
  <si>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</si>
  <si>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</si>
  <si>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</si>
  <si>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</si>
  <si>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</si>
  <si>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</si>
  <si>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</si>
  <si>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</si>
  <si>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</si>
  <si>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</si>
  <si>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</si>
  <si>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</si>
  <si>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</si>
  <si>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</si>
  <si>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</si>
  <si>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</si>
  <si>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</si>
  <si>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</si>
  <si>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</si>
  <si>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</si>
  <si>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</si>
  <si>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</si>
  <si>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</si>
  <si>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</si>
  <si>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</si>
  <si>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</si>
  <si>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</si>
  <si>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</si>
  <si>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</si>
  <si>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</si>
  <si>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</si>
  <si>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</si>
  <si>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</si>
  <si>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</si>
  <si>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</si>
  <si>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</si>
  <si>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</si>
  <si>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</si>
  <si>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</si>
  <si>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</si>
  <si>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</si>
  <si>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</si>
  <si>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</si>
  <si>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</si>
  <si>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</si>
  <si>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</si>
  <si>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</si>
  <si>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</si>
  <si>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</si>
  <si>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</si>
  <si>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</si>
  <si>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</si>
  <si>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</si>
  <si>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</si>
  <si>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</si>
  <si>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</si>
  <si>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</si>
  <si>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</si>
  <si>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</si>
  <si>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</si>
  <si>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</si>
  <si>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</si>
  <si>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</si>
  <si>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</si>
  <si>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</si>
  <si>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</si>
  <si>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</si>
  <si>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</si>
  <si>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</si>
  <si>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</si>
  <si>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</si>
  <si>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</si>
  <si>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</si>
  <si>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</si>
  <si>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</si>
  <si>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</si>
  <si>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</si>
  <si>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</si>
  <si>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</si>
  <si>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</si>
  <si>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</si>
  <si>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</si>
  <si>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</si>
  <si>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</si>
  <si>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</si>
  <si>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</si>
  <si>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</si>
  <si>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</si>
  <si>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</si>
  <si>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</si>
  <si>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</si>
  <si>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</si>
  <si>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</si>
  <si>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</si>
  <si>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</si>
  <si>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</si>
  <si>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</si>
  <si>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</si>
  <si>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</si>
  <si>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</si>
  <si>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</si>
  <si>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</si>
  <si>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</si>
  <si>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</si>
  <si>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</si>
  <si>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</si>
  <si>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</si>
  <si>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</si>
  <si>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</si>
  <si>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</si>
  <si>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</si>
  <si>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</si>
  <si>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</si>
  <si>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</si>
  <si>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</si>
  <si>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</si>
  <si>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</si>
  <si>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</si>
  <si>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</si>
  <si>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</si>
  <si>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</si>
  <si>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</si>
  <si>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</si>
  <si>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</si>
  <si>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</si>
  <si>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</si>
  <si>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</si>
  <si>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</si>
  <si>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</si>
  <si>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</si>
  <si>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</si>
  <si>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</si>
  <si>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</si>
  <si>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</si>
  <si>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</si>
  <si>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</si>
  <si>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</si>
  <si>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</si>
  <si>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</si>
  <si>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</si>
  <si>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</si>
  <si>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</si>
  <si>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</si>
  <si>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</si>
  <si>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</si>
  <si>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</si>
  <si>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</si>
  <si>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</si>
  <si>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</si>
  <si>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</si>
  <si>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</si>
  <si>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</si>
  <si>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</si>
  <si>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</si>
  <si>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</si>
  <si>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</si>
  <si>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</si>
  <si>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</si>
  <si>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</si>
  <si>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</si>
  <si>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</si>
  <si>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</si>
  <si>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</si>
  <si>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</si>
  <si>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</si>
  <si>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</si>
  <si>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</si>
  <si>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</si>
  <si>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</si>
  <si>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</si>
  <si>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</si>
  <si>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</si>
  <si>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</si>
  <si>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</si>
  <si>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</si>
  <si>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</si>
  <si>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</si>
  <si>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</si>
  <si>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</si>
  <si>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</si>
  <si>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</si>
  <si>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</si>
  <si>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</si>
  <si>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</si>
  <si>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</si>
  <si>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</si>
  <si>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</si>
  <si>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</si>
  <si>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</si>
  <si>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</si>
  <si>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</si>
  <si>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</si>
  <si>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</si>
  <si>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</si>
  <si>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</si>
  <si>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</si>
  <si>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</si>
  <si>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</si>
  <si>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</si>
  <si>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</si>
  <si>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</si>
  <si>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</si>
  <si>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</si>
  <si>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</si>
  <si>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</si>
  <si>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</si>
  <si>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</si>
  <si>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</si>
  <si>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</si>
  <si>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</si>
  <si>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</si>
  <si>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</si>
  <si>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</si>
  <si>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</si>
  <si>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</si>
  <si>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</si>
  <si>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</si>
  <si>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</si>
  <si>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</si>
  <si>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</si>
  <si>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</si>
  <si>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</si>
  <si>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</si>
  <si>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</si>
  <si>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</si>
  <si>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</si>
  <si>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</si>
  <si>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</si>
  <si>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</si>
  <si>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</si>
  <si>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</si>
  <si>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</si>
  <si>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</si>
  <si>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</si>
  <si>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</si>
  <si>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</si>
  <si>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</si>
  <si>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</si>
  <si>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</si>
  <si>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</si>
  <si>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</si>
  <si>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</si>
  <si>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</si>
  <si>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</si>
  <si>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</si>
  <si>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</si>
  <si>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</si>
  <si>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</si>
  <si>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</si>
  <si>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</si>
  <si>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</si>
  <si>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</si>
  <si>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</si>
  <si>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</si>
  <si>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</si>
  <si>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</si>
  <si>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</si>
  <si>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</si>
  <si>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</si>
  <si>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</si>
  <si>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</si>
  <si>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</si>
  <si>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</si>
  <si>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</si>
  <si>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</si>
  <si>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</si>
  <si>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</si>
  <si>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</si>
  <si>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</si>
  <si>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</si>
  <si>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</si>
  <si>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</si>
  <si>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</si>
  <si>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</si>
  <si>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</si>
  <si>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</si>
  <si>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</si>
  <si>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</si>
  <si>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</si>
  <si>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</si>
  <si>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</si>
  <si>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</si>
  <si>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</si>
  <si>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</si>
  <si>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</si>
  <si>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</si>
  <si>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</si>
  <si>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</si>
  <si>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</si>
  <si>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</si>
  <si>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</si>
  <si>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</si>
  <si>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</si>
  <si>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</si>
  <si>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</si>
  <si>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</si>
  <si>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</si>
  <si>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</si>
  <si>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</si>
  <si>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</si>
  <si>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</si>
  <si>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</si>
  <si>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</si>
  <si>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</si>
  <si>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</si>
  <si>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</si>
  <si>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</si>
  <si>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</si>
  <si>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</si>
  <si>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</si>
  <si>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</si>
  <si>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</si>
  <si>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</si>
  <si>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</si>
  <si>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</si>
  <si>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</si>
  <si>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</si>
  <si>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</si>
  <si>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</si>
  <si>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</si>
  <si>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</si>
  <si>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</si>
  <si>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</si>
  <si>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</si>
  <si>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</si>
  <si>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</si>
  <si>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</si>
  <si>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</si>
  <si>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</si>
  <si>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</si>
  <si>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</si>
  <si>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</si>
  <si>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</si>
  <si>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</si>
  <si>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</si>
  <si>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</si>
  <si>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</si>
  <si>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</si>
  <si>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</si>
  <si>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</si>
  <si>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</si>
  <si>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</si>
  <si>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</si>
  <si>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</si>
  <si>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</si>
  <si>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</si>
  <si>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</si>
  <si>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</si>
  <si>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</si>
  <si>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</si>
  <si>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</si>
  <si>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</si>
  <si>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</si>
  <si>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</si>
  <si>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</si>
  <si>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</si>
  <si>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</si>
  <si>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</si>
  <si>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</si>
  <si>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</si>
  <si>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</si>
  <si>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</si>
  <si>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</si>
  <si>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</si>
  <si>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</si>
  <si>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</si>
  <si>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</si>
  <si>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</si>
  <si>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</si>
  <si>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</si>
  <si>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</si>
  <si>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</si>
  <si>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</si>
  <si>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</si>
  <si>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</si>
  <si>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</si>
  <si>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</si>
  <si>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</si>
  <si>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</si>
  <si>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</si>
  <si>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</si>
  <si>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</si>
  <si>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</si>
  <si>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</si>
  <si>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</si>
  <si>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</si>
  <si>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</si>
  <si>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</si>
  <si>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</si>
  <si>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</si>
  <si>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</si>
  <si>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</si>
  <si>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</si>
  <si>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</si>
  <si>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</si>
  <si>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</si>
  <si>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</si>
  <si>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</si>
  <si>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</si>
  <si>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</si>
  <si>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</si>
  <si>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</si>
  <si>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</si>
  <si>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</si>
  <si>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</si>
  <si>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</si>
  <si>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</si>
  <si>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</si>
  <si>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</si>
  <si>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</si>
  <si>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</si>
  <si>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</si>
  <si>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</si>
  <si>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</si>
  <si>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</si>
  <si>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</si>
  <si>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</si>
  <si>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</si>
  <si>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</si>
  <si>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</si>
  <si>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</si>
  <si>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</si>
  <si>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</si>
  <si>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</si>
  <si>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</si>
  <si>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</si>
  <si>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</si>
  <si>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</si>
  <si>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</si>
  <si>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</si>
  <si>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</si>
  <si>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</si>
  <si>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</si>
  <si>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</si>
  <si>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</si>
  <si>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</si>
  <si>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</si>
  <si>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</si>
  <si>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</si>
  <si>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</si>
  <si>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</si>
  <si>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</si>
  <si>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</si>
  <si>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</si>
  <si>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</si>
  <si>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</si>
  <si>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</si>
  <si>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</si>
  <si>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</si>
  <si>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</si>
  <si>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</si>
  <si>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</si>
  <si>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</si>
  <si>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</si>
  <si>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</si>
  <si>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</si>
  <si>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</si>
  <si>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</si>
  <si>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</si>
  <si>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</si>
  <si>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</si>
  <si>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</si>
  <si>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</si>
  <si>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</si>
  <si>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</si>
  <si>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</si>
  <si>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</si>
  <si>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</si>
  <si>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</si>
  <si>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</si>
  <si>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</si>
  <si>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</si>
  <si>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</si>
  <si>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</si>
  <si>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</si>
  <si>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</si>
  <si>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</si>
  <si>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</si>
  <si>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</si>
  <si>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</si>
  <si>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</si>
  <si>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</si>
  <si>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</si>
  <si>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</si>
  <si>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</si>
  <si>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</si>
  <si>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</si>
  <si>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</si>
  <si>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</si>
  <si>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</si>
  <si>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</si>
  <si>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</si>
  <si>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</si>
  <si>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</si>
  <si>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</si>
  <si>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</si>
  <si>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</si>
  <si>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</si>
  <si>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</si>
  <si>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</si>
  <si>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</si>
  <si>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</si>
  <si>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</si>
  <si>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</si>
  <si>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</si>
  <si>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</si>
  <si>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</si>
  <si>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</si>
  <si>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</si>
  <si>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</si>
  <si>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</si>
  <si>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</si>
  <si>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</si>
  <si>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</si>
  <si>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</si>
  <si>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</si>
  <si>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</si>
  <si>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</si>
  <si>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</si>
  <si>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</si>
  <si>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</si>
  <si>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</si>
  <si>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</si>
  <si>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</si>
  <si>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</si>
  <si>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</si>
  <si>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</si>
  <si>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</si>
  <si>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</si>
  <si>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</si>
  <si>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</si>
  <si>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</si>
  <si>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</si>
  <si>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</si>
  <si>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</si>
  <si>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</si>
  <si>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</si>
  <si>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</si>
  <si>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</si>
  <si>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</si>
  <si>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</si>
  <si>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</si>
  <si>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</si>
  <si>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</si>
  <si>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</si>
  <si>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</si>
  <si>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</si>
  <si>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</si>
  <si>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</si>
  <si>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</si>
  <si>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</si>
  <si>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</si>
  <si>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</si>
  <si>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</si>
  <si>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</si>
  <si>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</si>
  <si>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</si>
  <si>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</si>
  <si>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</si>
  <si>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</si>
  <si>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</si>
  <si>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</si>
  <si>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</si>
  <si>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</si>
  <si>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</si>
  <si>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</si>
  <si>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</si>
  <si>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</si>
  <si>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</si>
  <si>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</si>
  <si>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</si>
  <si>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</si>
  <si>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</si>
  <si>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</si>
  <si>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</si>
  <si>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</si>
  <si>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</si>
  <si>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</si>
  <si>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</si>
  <si>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</si>
  <si>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</si>
  <si>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</si>
  <si>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</si>
  <si>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</si>
  <si>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</si>
  <si>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</si>
  <si>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</si>
  <si>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</si>
  <si>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</si>
  <si>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</si>
  <si>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</si>
  <si>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</si>
  <si>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</si>
  <si>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</si>
  <si>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</si>
  <si>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</si>
  <si>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</si>
  <si>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</si>
  <si>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</si>
  <si>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</si>
  <si>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</si>
  <si>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</si>
  <si>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</si>
  <si>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</si>
  <si>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</si>
  <si>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</si>
  <si>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</si>
  <si>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</si>
  <si>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</si>
  <si>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</si>
  <si>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</si>
  <si>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</si>
  <si>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</si>
  <si>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</si>
  <si>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</si>
  <si>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</si>
  <si>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</si>
  <si>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</si>
  <si>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</si>
  <si>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</si>
  <si>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</si>
  <si>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</si>
  <si>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</si>
  <si>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</si>
  <si>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</si>
  <si>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</si>
  <si>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</si>
  <si>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</si>
  <si>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</si>
  <si>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</si>
  <si>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</si>
  <si>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</si>
  <si>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</si>
  <si>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</si>
  <si>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</si>
  <si>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</si>
  <si>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</si>
  <si>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</si>
  <si>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</si>
  <si>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</si>
  <si>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</si>
  <si>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</si>
  <si>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</si>
  <si>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</si>
  <si>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</si>
  <si>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</si>
  <si>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</si>
  <si>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</si>
  <si>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</si>
  <si>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</si>
  <si>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</si>
  <si>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</si>
  <si>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</si>
  <si>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</si>
  <si>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</si>
  <si>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</si>
  <si>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</si>
  <si>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</si>
  <si>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</si>
  <si>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</si>
  <si>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</si>
  <si>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</si>
  <si>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</si>
  <si>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</si>
  <si>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</si>
  <si>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</si>
  <si>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</si>
  <si>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</si>
  <si>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</si>
  <si>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</si>
  <si>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</si>
  <si>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</si>
  <si>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</si>
  <si>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</si>
  <si>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</si>
  <si>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</si>
  <si>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</si>
  <si>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</si>
  <si>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</si>
  <si>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</si>
  <si>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</si>
  <si>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</si>
  <si>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</si>
  <si>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</si>
  <si>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</si>
  <si>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</si>
  <si>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</si>
  <si>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</si>
  <si>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</si>
  <si>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</si>
  <si>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</si>
  <si>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</si>
  <si>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</si>
  <si>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</si>
  <si>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</si>
  <si>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</si>
  <si>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</si>
  <si>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</si>
  <si>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</si>
  <si>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</si>
  <si>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</si>
  <si>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</si>
  <si>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</si>
  <si>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</si>
  <si>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</si>
  <si>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</si>
  <si>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</si>
  <si>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</si>
  <si>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</si>
  <si>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</si>
  <si>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</si>
  <si>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</si>
  <si>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</si>
  <si>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</si>
  <si>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</si>
  <si>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</si>
  <si>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</si>
  <si>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</si>
  <si>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</si>
  <si>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</si>
  <si>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</si>
  <si>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</si>
  <si>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</si>
  <si>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</si>
  <si>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</si>
  <si>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</si>
  <si>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</si>
  <si>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</si>
  <si>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</si>
  <si>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</si>
  <si>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</si>
  <si>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</si>
  <si>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</si>
  <si>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</si>
  <si>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</si>
  <si>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</si>
  <si>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</si>
  <si>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</si>
  <si>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</si>
  <si>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</si>
  <si>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</si>
  <si>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</si>
  <si>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</si>
  <si>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</si>
  <si>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</si>
  <si>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</si>
  <si>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</si>
  <si>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</si>
  <si>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</si>
  <si>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</si>
  <si>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</si>
  <si>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</si>
  <si>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</si>
  <si>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</si>
  <si>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</si>
  <si>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</si>
  <si>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</si>
  <si>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</si>
  <si>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</si>
  <si>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</si>
  <si>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</si>
  <si>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</si>
  <si>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</si>
  <si>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</si>
  <si>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</si>
  <si>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</si>
  <si>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</si>
  <si>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</si>
  <si>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</si>
  <si>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</si>
  <si>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</si>
  <si>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</si>
  <si>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</si>
  <si>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</si>
  <si>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</si>
  <si>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</si>
  <si>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</si>
  <si>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</si>
  <si>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</si>
  <si>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</si>
  <si>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</si>
  <si>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</si>
  <si>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</si>
  <si>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</si>
  <si>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</si>
  <si>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</si>
  <si>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</si>
  <si>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</si>
  <si>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</si>
  <si>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</si>
  <si>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</si>
  <si>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</si>
  <si>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</si>
  <si>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</si>
  <si>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</si>
  <si>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</si>
  <si>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</si>
  <si>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</si>
  <si>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</si>
  <si>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</si>
  <si>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</si>
  <si>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</si>
  <si>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</si>
  <si>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</si>
  <si>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</si>
  <si>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</si>
  <si>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</si>
  <si>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</si>
  <si>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</si>
  <si>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</si>
  <si>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</si>
  <si>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</si>
  <si>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</si>
  <si>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</si>
  <si>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</si>
  <si>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</si>
  <si>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</si>
  <si>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</si>
  <si>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</si>
  <si>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</si>
  <si>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</si>
  <si>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</si>
  <si>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</si>
  <si>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</si>
  <si>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</si>
  <si>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</si>
  <si>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</si>
  <si>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</si>
  <si>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</si>
  <si>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</si>
  <si>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</si>
  <si>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</si>
  <si>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</si>
  <si>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</si>
  <si>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</si>
  <si>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</si>
  <si>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</si>
  <si>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</si>
  <si>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</si>
  <si>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</si>
  <si>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</si>
  <si>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</si>
  <si>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</si>
  <si>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</si>
  <si>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</si>
  <si>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</si>
  <si>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</si>
  <si>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</si>
  <si>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</si>
  <si>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</si>
  <si>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</si>
  <si>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</si>
  <si>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</si>
  <si>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</si>
  <si>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</si>
  <si>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</si>
  <si>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</si>
  <si>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</si>
  <si>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</si>
  <si>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</si>
  <si>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</si>
  <si>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</si>
  <si>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</si>
  <si>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</si>
  <si>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</si>
  <si>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</si>
  <si>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</si>
  <si>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</si>
  <si>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</si>
  <si>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</si>
  <si>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</si>
  <si>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</si>
  <si>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</si>
  <si>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</si>
  <si>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</si>
  <si>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</si>
  <si>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</si>
  <si>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</si>
  <si>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</si>
  <si>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</si>
  <si>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</si>
  <si>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</si>
  <si>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</si>
  <si>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</si>
  <si>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</si>
  <si>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</si>
  <si>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</si>
  <si>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</si>
  <si>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</si>
  <si>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</si>
  <si>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</si>
  <si>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</si>
  <si>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</si>
  <si>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</si>
  <si>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</si>
  <si>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</si>
  <si>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</si>
  <si>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</si>
  <si>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</si>
  <si>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</si>
  <si>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</si>
  <si>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</si>
  <si>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</si>
  <si>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</si>
  <si>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</si>
  <si>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</si>
  <si>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</si>
  <si>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</si>
  <si>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</si>
  <si>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</si>
  <si>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</si>
  <si>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</si>
  <si>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</si>
  <si>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</si>
  <si>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</si>
  <si>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</si>
  <si>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</si>
  <si>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</si>
  <si>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</si>
  <si>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</si>
  <si>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</si>
  <si>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</si>
  <si>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</si>
  <si>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</si>
  <si>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</si>
  <si>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</si>
  <si>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</si>
  <si>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</si>
  <si>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</si>
  <si>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</si>
  <si>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</si>
  <si>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</si>
  <si>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</si>
  <si>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</si>
  <si>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</si>
  <si>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</si>
  <si>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</si>
  <si>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</si>
  <si>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</si>
  <si>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</si>
  <si>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</si>
  <si>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</si>
  <si>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</si>
  <si>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</si>
  <si>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</si>
  <si>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</si>
  <si>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</si>
  <si>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</si>
  <si>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</si>
  <si>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</si>
  <si>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</si>
  <si>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</si>
  <si>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</si>
  <si>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</si>
  <si>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</si>
  <si>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</si>
  <si>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</si>
  <si>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</si>
  <si>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</si>
  <si>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</si>
  <si>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</si>
  <si>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</si>
  <si>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</si>
  <si>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</si>
  <si>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</si>
  <si>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</si>
  <si>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</si>
  <si>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</si>
  <si>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</si>
  <si>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</si>
  <si>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</si>
  <si>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</si>
  <si>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</si>
  <si>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</si>
  <si>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</si>
  <si>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</si>
  <si>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</si>
  <si>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</si>
  <si>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</si>
  <si>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</si>
  <si>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</si>
  <si>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</si>
  <si>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</si>
  <si>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</si>
  <si>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</si>
  <si>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</si>
  <si>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</si>
  <si>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</si>
  <si>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</si>
  <si>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</si>
  <si>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</si>
  <si>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</si>
  <si>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</si>
  <si>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</si>
  <si>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</si>
  <si>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</si>
  <si>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</si>
  <si>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</si>
  <si>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</si>
  <si>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</si>
  <si>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</si>
  <si>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</si>
  <si>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</si>
  <si>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</si>
  <si>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</si>
  <si>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</si>
  <si>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</si>
  <si>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</si>
  <si>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</si>
  <si>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</si>
  <si>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</si>
  <si>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</si>
  <si>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</si>
  <si>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</si>
  <si>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</si>
  <si>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</si>
  <si>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</si>
  <si>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</si>
  <si>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</si>
  <si>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</si>
  <si>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</si>
  <si>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</si>
  <si>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</si>
  <si>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</si>
  <si>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</si>
  <si>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</si>
  <si>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</si>
  <si>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</si>
  <si>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</si>
  <si>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</si>
  <si>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</si>
  <si>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</si>
  <si>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</si>
  <si>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</si>
  <si>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</si>
  <si>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</si>
  <si>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</si>
  <si>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</si>
  <si>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</si>
  <si>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</si>
  <si>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</si>
  <si>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</si>
  <si>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</si>
  <si>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</si>
  <si>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</si>
  <si>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</si>
  <si>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</si>
  <si>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</si>
  <si>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</si>
  <si>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</si>
  <si>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</si>
  <si>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</si>
  <si>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</si>
  <si>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</si>
  <si>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</si>
  <si>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</si>
  <si>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</si>
  <si>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</si>
  <si>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</si>
  <si>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</si>
  <si>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</si>
  <si>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</si>
  <si>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</si>
  <si>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</si>
  <si>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</si>
  <si>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</si>
  <si>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</si>
  <si>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</si>
  <si>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</si>
  <si>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</si>
  <si>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</si>
  <si>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</si>
  <si>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</si>
  <si>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</si>
  <si>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</si>
  <si>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</si>
  <si>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</si>
  <si>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</si>
  <si>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</si>
  <si>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</si>
  <si>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</si>
  <si>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</si>
  <si>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</si>
  <si>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</si>
  <si>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</si>
  <si>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</si>
  <si>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</si>
  <si>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</si>
  <si>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</si>
  <si>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</si>
  <si>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</si>
  <si>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</si>
  <si>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</si>
  <si>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</si>
  <si>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</si>
  <si>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</si>
  <si>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</si>
  <si>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</si>
  <si>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</si>
  <si>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</si>
  <si>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</si>
  <si>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</si>
  <si>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</si>
  <si>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</si>
  <si>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</si>
  <si>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</si>
  <si>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</si>
  <si>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</si>
  <si>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</si>
  <si>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</si>
  <si>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</si>
  <si>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</si>
  <si>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</si>
  <si>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</si>
  <si>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</si>
  <si>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</si>
  <si>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</si>
  <si>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</si>
  <si>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</si>
  <si>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</si>
  <si>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</si>
  <si>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</si>
  <si>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</si>
  <si>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</si>
  <si>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</si>
  <si>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</si>
  <si>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</si>
  <si>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</si>
  <si>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</si>
  <si>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</si>
  <si>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</si>
  <si>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</si>
  <si>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</si>
  <si>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</si>
  <si>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</si>
  <si>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</si>
  <si>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</si>
  <si>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</si>
  <si>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</si>
  <si>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</si>
  <si>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</si>
  <si>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</si>
  <si>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</si>
  <si>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</si>
  <si>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</si>
  <si>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</si>
  <si>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</si>
  <si>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</si>
  <si>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</si>
  <si>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</si>
  <si>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</si>
  <si>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</si>
  <si>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</si>
  <si>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</si>
  <si>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</si>
  <si>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</si>
  <si>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</si>
  <si>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</si>
  <si>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</si>
  <si>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</si>
  <si>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</si>
  <si>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</si>
  <si>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</si>
  <si>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</si>
  <si>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</si>
  <si>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</si>
  <si>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</si>
  <si>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</si>
  <si>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</si>
  <si>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</si>
  <si>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</si>
  <si>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</si>
  <si>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</si>
  <si>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</si>
  <si>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</si>
  <si>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</si>
  <si>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</si>
  <si>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</si>
  <si>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</si>
  <si>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</si>
  <si>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</si>
  <si>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</si>
  <si>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</si>
  <si>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</si>
  <si>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</si>
  <si>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</si>
  <si>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</si>
  <si>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</si>
  <si>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</si>
  <si>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</si>
  <si>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</si>
  <si>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</si>
  <si>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</si>
  <si>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</si>
  <si>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</si>
  <si>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</si>
  <si>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</si>
  <si>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</si>
  <si>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</si>
  <si>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</si>
  <si>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</si>
  <si>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</si>
  <si>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</si>
  <si>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</si>
  <si>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</si>
  <si>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</si>
  <si>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</si>
  <si>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</si>
  <si>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</si>
  <si>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</si>
  <si>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</si>
  <si>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</si>
  <si>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</si>
  <si>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</si>
  <si>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</si>
  <si>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</si>
  <si>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</si>
  <si>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</si>
  <si>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</si>
  <si>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</si>
  <si>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</si>
  <si>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</si>
  <si>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</si>
  <si>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</si>
  <si>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</si>
  <si>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</si>
  <si>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</si>
  <si>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</si>
  <si>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</si>
  <si>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</si>
  <si>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</si>
  <si>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</si>
  <si>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</si>
  <si>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</si>
  <si>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</si>
  <si>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</si>
  <si>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</si>
  <si>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</si>
  <si>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</si>
  <si>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</si>
  <si>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</si>
  <si>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</si>
  <si>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</si>
  <si>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</si>
  <si>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</si>
  <si>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</si>
  <si>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</si>
  <si>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</si>
  <si>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</si>
  <si>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</si>
  <si>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</si>
  <si>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</si>
  <si>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</si>
  <si>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</si>
  <si>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</si>
  <si>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</si>
  <si>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</si>
  <si>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</si>
  <si>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</si>
  <si>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</si>
  <si>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</si>
  <si>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</si>
  <si>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</si>
  <si>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</si>
  <si>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</si>
  <si>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</si>
  <si>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</si>
  <si>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</si>
  <si>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</si>
  <si>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</si>
  <si>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</si>
  <si>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</si>
  <si>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</si>
  <si>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</si>
  <si>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</si>
  <si>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</si>
  <si>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</si>
  <si>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</si>
  <si>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</si>
  <si>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</si>
  <si>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</si>
  <si>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</si>
  <si>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</si>
  <si>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</si>
  <si>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</si>
  <si>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</si>
  <si>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</si>
  <si>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</si>
  <si>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</si>
  <si>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</si>
  <si>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</si>
  <si>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</si>
  <si>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</si>
  <si>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</si>
  <si>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</si>
  <si>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</si>
  <si>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</si>
  <si>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</si>
  <si>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</si>
  <si>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</si>
  <si>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</si>
  <si>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</si>
  <si>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</si>
  <si>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</si>
  <si>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</si>
  <si>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</si>
  <si>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</si>
  <si>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</si>
  <si>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</si>
  <si>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</si>
  <si>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</si>
  <si>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</si>
  <si>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</si>
  <si>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</si>
  <si>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</si>
  <si>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</si>
  <si>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</si>
  <si>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</si>
  <si>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</si>
  <si>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</si>
  <si>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</si>
  <si>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</si>
  <si>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</si>
  <si>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</si>
  <si>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</si>
  <si>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</si>
  <si>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</si>
  <si>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</si>
  <si>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</si>
  <si>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</si>
  <si>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</si>
  <si>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</si>
  <si>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</si>
  <si>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</si>
  <si>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</si>
  <si>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</si>
  <si>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</si>
  <si>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</si>
  <si>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</si>
  <si>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</si>
  <si>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</si>
  <si>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</si>
  <si>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</si>
  <si>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</si>
  <si>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</si>
  <si>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</si>
  <si>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</si>
  <si>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</si>
  <si>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</si>
  <si>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</si>
  <si>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</si>
  <si>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</si>
  <si>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</si>
  <si>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</si>
  <si>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</si>
  <si>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</si>
  <si>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</si>
  <si>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</si>
  <si>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</si>
  <si>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</si>
  <si>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</si>
  <si>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</si>
  <si>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</si>
  <si>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</si>
  <si>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</si>
  <si>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</si>
  <si>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</si>
  <si>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</si>
  <si>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</si>
  <si>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</si>
  <si>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</si>
  <si>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</si>
  <si>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</si>
  <si>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</si>
  <si>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</si>
  <si>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</si>
  <si>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</si>
  <si>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</si>
  <si>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</si>
  <si>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</si>
  <si>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</si>
  <si>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</si>
  <si>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</si>
  <si>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</si>
  <si>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</si>
  <si>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</si>
  <si>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</si>
  <si>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</si>
  <si>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</si>
  <si>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</si>
  <si>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</si>
  <si>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</si>
  <si>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</si>
  <si>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</si>
  <si>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</si>
  <si>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</si>
  <si>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</si>
  <si>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</si>
  <si>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</si>
  <si>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</si>
  <si>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</si>
  <si>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</si>
  <si>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</si>
  <si>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</si>
  <si>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</si>
  <si>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</si>
  <si>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</si>
  <si>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</si>
  <si>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</si>
  <si>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</si>
  <si>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</si>
  <si>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</si>
  <si>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</si>
  <si>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</si>
  <si>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</si>
  <si>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</si>
  <si>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</si>
  <si>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</si>
  <si>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</si>
  <si>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</si>
  <si>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</si>
  <si>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</si>
  <si>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</si>
  <si>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</si>
  <si>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</si>
  <si>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</si>
  <si>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</si>
  <si>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</si>
  <si>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</si>
  <si>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</si>
  <si>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</si>
  <si>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</si>
  <si>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</si>
  <si>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</si>
  <si>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</si>
  <si>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</si>
  <si>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</si>
  <si>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</si>
  <si>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</si>
  <si>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</si>
  <si>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</si>
  <si>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</si>
  <si>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</si>
  <si>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</si>
  <si>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</si>
  <si>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</si>
  <si>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</si>
  <si>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</si>
  <si>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</si>
  <si>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</si>
  <si>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</si>
  <si>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</si>
  <si>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</si>
  <si>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</si>
  <si>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</si>
  <si>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</si>
  <si>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</si>
  <si>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</si>
  <si>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</si>
  <si>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</si>
  <si>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</si>
  <si>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</si>
  <si>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</si>
  <si>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</si>
  <si>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</si>
  <si>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</si>
  <si>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</si>
  <si>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</si>
  <si>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</si>
  <si>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</si>
  <si>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</si>
  <si>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</si>
  <si>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</si>
  <si>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</si>
  <si>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</si>
  <si>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</si>
  <si>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</si>
  <si>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</si>
  <si>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</si>
  <si>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</si>
  <si>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</si>
  <si>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</si>
  <si>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</si>
  <si>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</si>
  <si>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</si>
  <si>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</si>
  <si>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</si>
  <si>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</si>
  <si>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</si>
  <si>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</si>
  <si>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</si>
  <si>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</si>
  <si>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</si>
  <si>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</si>
  <si>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</si>
  <si>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</si>
  <si>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</si>
  <si>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</si>
  <si>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</si>
  <si>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</si>
  <si>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</si>
  <si>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</si>
  <si>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</si>
  <si>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</si>
  <si>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</si>
  <si>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</si>
  <si>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</si>
  <si>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</si>
  <si>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</si>
  <si>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</si>
  <si>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</si>
  <si>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</si>
  <si>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</si>
  <si>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</si>
  <si>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</si>
  <si>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</si>
  <si>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</si>
  <si>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</si>
  <si>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</si>
  <si>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</si>
  <si>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</si>
  <si>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</si>
  <si>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</si>
  <si>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</si>
  <si>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</si>
  <si>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</si>
  <si>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</si>
  <si>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</si>
  <si>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</si>
  <si>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</si>
  <si>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</si>
  <si>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</si>
  <si>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</si>
  <si>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</si>
  <si>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</si>
  <si>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</si>
  <si>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</si>
  <si>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</si>
  <si>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</si>
  <si>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</si>
  <si>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</si>
  <si>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</si>
  <si>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</si>
  <si>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</si>
  <si>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</si>
  <si>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</si>
  <si>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</si>
  <si>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</si>
  <si>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</si>
  <si>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</si>
  <si>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</si>
  <si>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</si>
  <si>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</si>
  <si>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</si>
  <si>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</si>
  <si>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</si>
  <si>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</si>
  <si>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</si>
  <si>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</si>
  <si>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</si>
  <si>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</si>
  <si>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</si>
  <si>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</si>
  <si>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</si>
  <si>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</si>
  <si>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</si>
  <si>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</si>
  <si>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</si>
  <si>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</si>
  <si>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</si>
  <si>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</si>
  <si>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</si>
  <si>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</si>
  <si>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</si>
  <si>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</si>
  <si>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</si>
  <si>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</si>
  <si>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</si>
  <si>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</si>
  <si>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</si>
  <si>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</si>
  <si>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</si>
  <si>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</si>
  <si>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</si>
  <si>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</si>
  <si>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</si>
  <si>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</si>
  <si>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</si>
  <si>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</si>
  <si>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</si>
  <si>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</si>
  <si>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</si>
  <si>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</si>
  <si>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</si>
  <si>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</si>
  <si>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</si>
  <si>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</si>
  <si>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</si>
  <si>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</si>
  <si>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</si>
  <si>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</si>
  <si>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</si>
  <si>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</si>
  <si>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</si>
  <si>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</si>
  <si>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</si>
  <si>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</si>
  <si>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</si>
  <si>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</si>
  <si>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</si>
  <si>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</si>
  <si>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</si>
  <si>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</si>
  <si>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</si>
  <si>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</si>
  <si>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</si>
  <si>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</si>
  <si>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</si>
  <si>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</si>
  <si>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</si>
  <si>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</si>
  <si>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</si>
  <si>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</si>
  <si>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</si>
  <si>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</si>
  <si>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</si>
  <si>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</si>
  <si>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</si>
  <si>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</si>
  <si>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</si>
  <si>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</si>
  <si>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</si>
  <si>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</si>
  <si>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</si>
  <si>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</si>
  <si>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</si>
  <si>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</si>
  <si>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</si>
  <si>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</si>
  <si>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</si>
  <si>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</si>
  <si>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</si>
  <si>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</si>
  <si>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</si>
  <si>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</si>
  <si>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</si>
  <si>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</si>
  <si>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</si>
  <si>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</si>
  <si>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</si>
  <si>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</si>
  <si>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</si>
  <si>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</si>
  <si>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</si>
  <si>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</si>
  <si>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</si>
  <si>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</si>
  <si>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</si>
  <si>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</si>
  <si>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</si>
  <si>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</si>
  <si>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</si>
  <si>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</si>
  <si>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</si>
  <si>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</si>
  <si>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</si>
  <si>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</si>
  <si>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</si>
  <si>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</si>
  <si>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</si>
  <si>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</si>
  <si>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</si>
  <si>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</si>
  <si>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</si>
  <si>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</si>
  <si>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</si>
  <si>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</si>
  <si>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</si>
  <si>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</si>
  <si>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</si>
  <si>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</si>
  <si>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</si>
  <si>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</si>
  <si>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</si>
  <si>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</si>
  <si>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</si>
  <si>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</si>
  <si>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</si>
  <si>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</si>
  <si>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</si>
  <si>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</si>
  <si>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</si>
  <si>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</si>
  <si>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</si>
  <si>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</si>
  <si>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</si>
  <si>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</si>
  <si>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</si>
  <si>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</si>
  <si>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</si>
  <si>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</si>
  <si>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</si>
  <si>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</si>
  <si>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</si>
  <si>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</si>
  <si>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</si>
  <si>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</si>
  <si>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</si>
  <si>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</si>
  <si>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</si>
  <si>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</si>
  <si>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</si>
  <si>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</si>
  <si>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</si>
  <si>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</si>
  <si>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</si>
  <si>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</si>
  <si>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</si>
  <si>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</si>
  <si>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</si>
  <si>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</si>
  <si>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</si>
  <si>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</si>
  <si>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</si>
  <si>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</si>
  <si>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</si>
  <si>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</si>
  <si>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</si>
  <si>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</si>
  <si>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</si>
  <si>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</si>
  <si>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</si>
  <si>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</si>
  <si>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</si>
  <si>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</si>
  <si>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</si>
  <si>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</si>
  <si>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</si>
  <si>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</si>
  <si>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</si>
  <si>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</si>
  <si>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</si>
  <si>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</si>
  <si>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</si>
  <si>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</si>
  <si>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</si>
  <si>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</si>
  <si>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</si>
  <si>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</si>
  <si>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</si>
  <si>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</si>
  <si>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</si>
  <si>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</si>
  <si>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</si>
  <si>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</si>
  <si>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</si>
  <si>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</si>
  <si>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</si>
  <si>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</si>
  <si>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</si>
  <si>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</si>
  <si>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</si>
  <si>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</si>
  <si>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</si>
  <si>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</si>
  <si>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</si>
  <si>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</si>
  <si>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</si>
  <si>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</si>
  <si>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</si>
  <si>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</si>
  <si>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</si>
  <si>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</si>
  <si>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</si>
  <si>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</si>
  <si>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</si>
  <si>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</si>
  <si>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</si>
  <si>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</si>
  <si>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</si>
  <si>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</si>
  <si>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</si>
  <si>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</si>
  <si>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</si>
  <si>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</si>
  <si>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</si>
  <si>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</si>
  <si>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</si>
  <si>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</si>
  <si>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</si>
  <si>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</si>
  <si>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</si>
  <si>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</si>
  <si>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</si>
  <si>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</si>
  <si>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</si>
  <si>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</si>
  <si>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</si>
  <si>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</si>
  <si>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</si>
  <si>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</si>
  <si>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</si>
  <si>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</si>
  <si>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</si>
  <si>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</si>
  <si>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</si>
  <si>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</si>
  <si>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</si>
  <si>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</si>
  <si>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</si>
  <si>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</si>
  <si>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</si>
  <si>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</si>
  <si>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</si>
  <si>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</si>
  <si>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</si>
  <si>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</si>
  <si>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</si>
  <si>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</si>
  <si>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</si>
  <si>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</si>
  <si>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</si>
  <si>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</si>
  <si>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</si>
  <si>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</si>
  <si>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</si>
  <si>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</si>
  <si>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</si>
  <si>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</si>
  <si>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</si>
  <si>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</si>
  <si>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</si>
  <si>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</si>
  <si>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</si>
  <si>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</si>
  <si>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</si>
  <si>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</si>
  <si>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</si>
  <si>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</si>
  <si>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</si>
  <si>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</si>
  <si>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</si>
  <si>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</si>
  <si>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</si>
  <si>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</si>
  <si>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</si>
  <si>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</si>
  <si>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</si>
  <si>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</si>
  <si>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</si>
  <si>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</si>
  <si>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</si>
  <si>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</si>
  <si>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</si>
  <si>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</si>
  <si>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</si>
  <si>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</si>
  <si>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</si>
  <si>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</si>
  <si>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</si>
  <si>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</si>
  <si>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</si>
  <si>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</si>
  <si>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</si>
  <si>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</si>
  <si>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</si>
  <si>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</si>
  <si>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</si>
  <si>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</si>
  <si>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</si>
  <si>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</si>
  <si>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</si>
  <si>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</si>
  <si>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</si>
  <si>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</si>
  <si>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</si>
  <si>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</si>
  <si>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</si>
  <si>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</si>
  <si>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</si>
  <si>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</si>
  <si>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</si>
  <si>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</si>
  <si>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</si>
  <si>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</si>
  <si>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</si>
  <si>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</si>
  <si>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</si>
  <si>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</si>
  <si>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</si>
  <si>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</si>
  <si>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</si>
  <si>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</si>
  <si>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</si>
  <si>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</si>
  <si>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</si>
  <si>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</si>
  <si>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</si>
  <si>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</si>
  <si>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</si>
  <si>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</si>
  <si>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</si>
  <si>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</si>
  <si>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</si>
  <si>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</si>
  <si>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</si>
  <si>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</si>
  <si>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</si>
  <si>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</si>
  <si>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</si>
  <si>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</si>
  <si>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</si>
  <si>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</si>
  <si>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</si>
  <si>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</si>
  <si>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</si>
  <si>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</si>
  <si>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</si>
  <si>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</si>
  <si>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</si>
  <si>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</si>
  <si>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</si>
  <si>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</si>
  <si>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</si>
  <si>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</si>
  <si>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</si>
  <si>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</si>
  <si>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</si>
  <si>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</si>
  <si>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</si>
  <si>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</si>
  <si>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</si>
  <si>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</si>
  <si>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</si>
  <si>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</si>
  <si>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</si>
  <si>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</si>
  <si>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</si>
  <si>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</si>
  <si>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</si>
  <si>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</si>
  <si>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</si>
  <si>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</si>
  <si>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</si>
  <si>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</si>
  <si>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</si>
  <si>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</si>
  <si>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</si>
  <si>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</si>
  <si>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</si>
  <si>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</si>
  <si>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</si>
  <si>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</si>
  <si>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</si>
  <si>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</si>
  <si>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</si>
  <si>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</si>
  <si>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</si>
  <si>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</si>
  <si>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</si>
  <si>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</si>
  <si>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</si>
  <si>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</si>
  <si>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</si>
  <si>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</si>
  <si>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</si>
  <si>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</si>
  <si>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</si>
  <si>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</si>
  <si>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</si>
  <si>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</si>
  <si>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</si>
  <si>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</si>
  <si>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</si>
  <si>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</si>
  <si>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</si>
  <si>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</si>
  <si>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</si>
  <si>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</si>
  <si>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</si>
  <si>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</si>
  <si>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</si>
  <si>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</si>
  <si>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</si>
  <si>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</si>
  <si>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</si>
  <si>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</si>
  <si>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</si>
  <si>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</si>
  <si>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</si>
  <si>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</si>
  <si>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</si>
  <si>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</si>
  <si>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</si>
  <si>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</si>
  <si>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</si>
  <si>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</si>
  <si>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</si>
  <si>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</si>
  <si>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</si>
  <si>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</si>
  <si>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</si>
  <si>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</si>
  <si>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</si>
  <si>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</si>
  <si>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</si>
  <si>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</si>
  <si>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</si>
  <si>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</si>
  <si>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</si>
  <si>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</si>
  <si>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</si>
  <si>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</si>
  <si>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</si>
  <si>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</si>
  <si>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</si>
  <si>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</si>
  <si>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</si>
  <si>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</si>
  <si>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</si>
  <si>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</si>
  <si>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</si>
  <si>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</si>
  <si>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</si>
  <si>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</si>
  <si>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</si>
  <si>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</si>
  <si>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</si>
  <si>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</si>
  <si>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</si>
  <si>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</si>
  <si>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</si>
  <si>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</si>
  <si>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</si>
  <si>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</si>
  <si>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</si>
  <si>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</si>
  <si>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</si>
  <si>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</si>
  <si>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</si>
  <si>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</si>
  <si>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</si>
  <si>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</si>
  <si>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</si>
  <si>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</si>
  <si>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</si>
  <si>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</si>
  <si>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</si>
  <si>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</si>
  <si>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</si>
  <si>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</si>
  <si>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</si>
  <si>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</si>
  <si>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</si>
  <si>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</si>
  <si>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</si>
  <si>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</si>
  <si>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</si>
  <si>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</si>
  <si>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</si>
  <si>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</si>
  <si>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</si>
  <si>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</si>
  <si>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</si>
  <si>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</si>
  <si>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</si>
  <si>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</si>
  <si>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</si>
  <si>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</si>
  <si>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</si>
  <si>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</si>
  <si>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</si>
  <si>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</si>
  <si>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</si>
  <si>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</si>
  <si>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</si>
  <si>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</si>
  <si>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</si>
  <si>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</si>
  <si>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</si>
  <si>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</si>
  <si>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</si>
  <si>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</si>
  <si>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</si>
  <si>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</si>
  <si>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</si>
  <si>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</si>
  <si>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</si>
  <si>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</si>
  <si>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</si>
  <si>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</si>
  <si>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</si>
  <si>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</si>
  <si>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</si>
  <si>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</si>
  <si>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</si>
  <si>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</si>
  <si>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</si>
  <si>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</si>
  <si>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</si>
  <si>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</si>
  <si>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</si>
  <si>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</si>
  <si>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</si>
  <si>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</si>
  <si>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</si>
  <si>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</si>
  <si>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</si>
  <si>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</si>
  <si>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</si>
  <si>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</si>
  <si>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</si>
  <si>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</si>
  <si>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</si>
  <si>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</si>
  <si>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</si>
  <si>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</si>
  <si>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</si>
  <si>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</si>
  <si>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</si>
  <si>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</si>
  <si>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</si>
  <si>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</si>
  <si>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</si>
  <si>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</si>
  <si>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</si>
  <si>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</si>
  <si>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</si>
  <si>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</si>
  <si>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</si>
  <si>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</si>
  <si>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</si>
  <si>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</si>
  <si>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</si>
  <si>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</si>
  <si>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</si>
  <si>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</si>
  <si>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</si>
  <si>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</si>
  <si>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</si>
  <si>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</si>
  <si>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</si>
  <si>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</si>
  <si>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</si>
  <si>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</si>
  <si>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</si>
  <si>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</si>
  <si>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</si>
  <si>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</si>
  <si>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</si>
  <si>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</si>
  <si>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</si>
  <si>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</si>
  <si>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</si>
  <si>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</si>
  <si>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</si>
  <si>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</si>
  <si>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</si>
  <si>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</si>
  <si>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</si>
  <si>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</si>
  <si>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</si>
  <si>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</si>
  <si>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</si>
  <si>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</si>
  <si>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</si>
  <si>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</si>
  <si>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</si>
  <si>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</si>
  <si>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</si>
  <si>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</si>
  <si>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</si>
  <si>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</si>
  <si>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</si>
  <si>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</si>
  <si>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</si>
  <si>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</si>
  <si>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</si>
  <si>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</si>
  <si>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</si>
  <si>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</si>
  <si>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</si>
  <si>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</si>
  <si>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</si>
  <si>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</si>
  <si>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</si>
  <si>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</si>
  <si>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</si>
  <si>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</si>
  <si>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</si>
  <si>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</si>
  <si>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</si>
  <si>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</si>
  <si>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</si>
  <si>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</si>
  <si>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</si>
  <si>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</si>
  <si>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</si>
  <si>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</si>
  <si>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</si>
  <si>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</si>
  <si>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</si>
  <si>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</si>
  <si>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</si>
  <si>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</si>
  <si>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</si>
  <si>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</si>
  <si>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</si>
  <si>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</si>
  <si>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</si>
  <si>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</si>
  <si>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</si>
  <si>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</si>
  <si>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</si>
  <si>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</si>
  <si>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</si>
  <si>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</si>
  <si>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</si>
  <si>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</si>
  <si>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</si>
  <si>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</si>
  <si>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</si>
  <si>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</si>
  <si>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</si>
  <si>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</si>
  <si>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</si>
  <si>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</si>
  <si>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</si>
  <si>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</si>
  <si>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</si>
  <si>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</si>
  <si>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</si>
  <si>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</si>
  <si>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</si>
  <si>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</si>
  <si>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</si>
  <si>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</si>
  <si>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</si>
  <si>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</si>
  <si>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</si>
  <si>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</si>
  <si>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</si>
  <si>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</si>
  <si>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</si>
  <si>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</si>
  <si>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</si>
  <si>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</si>
  <si>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</si>
  <si>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</si>
  <si>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</si>
  <si>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</si>
  <si>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</si>
  <si>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</si>
  <si>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</si>
  <si>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</si>
  <si>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</si>
  <si>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</si>
  <si>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</si>
  <si>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</si>
  <si>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</si>
  <si>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</si>
  <si>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</si>
  <si>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</si>
  <si>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</si>
  <si>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</si>
  <si>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</si>
  <si>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</si>
  <si>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</si>
  <si>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</si>
  <si>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</si>
  <si>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</si>
  <si>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</si>
  <si>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</si>
  <si>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</si>
  <si>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</si>
  <si>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</si>
  <si>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</si>
  <si>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</si>
  <si>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</si>
  <si>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</si>
  <si>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</si>
  <si>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</si>
  <si>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</si>
  <si>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</si>
  <si>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</si>
  <si>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</si>
  <si>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</si>
  <si>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</si>
  <si>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</si>
  <si>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</si>
  <si>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</si>
  <si>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</si>
  <si>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</si>
  <si>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</si>
  <si>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</si>
  <si>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</si>
  <si>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</si>
  <si>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</si>
  <si>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</si>
  <si>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</si>
  <si>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</si>
  <si>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</si>
  <si>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</si>
  <si>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</si>
  <si>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</si>
  <si>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</si>
  <si>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</si>
  <si>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</si>
  <si>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</si>
  <si>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</si>
  <si>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</si>
  <si>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</si>
  <si>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</si>
  <si>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</si>
  <si>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</si>
  <si>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</si>
  <si>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</si>
  <si>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</si>
  <si>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</si>
  <si>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</si>
  <si>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</si>
  <si>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</si>
  <si>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</si>
  <si>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</si>
  <si>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</si>
  <si>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</si>
  <si>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</si>
  <si>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</si>
  <si>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</si>
  <si>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</si>
  <si>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</si>
  <si>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</si>
  <si>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</si>
  <si>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</si>
  <si>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</si>
  <si>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</si>
  <si>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</si>
  <si>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</si>
  <si>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</si>
  <si>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</si>
  <si>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</si>
  <si>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</si>
  <si>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</si>
  <si>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</si>
  <si>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</si>
  <si>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</si>
  <si>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</si>
  <si>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</si>
  <si>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</si>
  <si>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</si>
  <si>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</si>
  <si>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</si>
  <si>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</si>
  <si>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</si>
  <si>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</si>
  <si>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</si>
  <si>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</si>
  <si>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</si>
  <si>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</si>
  <si>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</si>
  <si>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</si>
  <si>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</si>
  <si>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</si>
  <si>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</si>
  <si>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</si>
  <si>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</si>
  <si>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</si>
  <si>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</si>
  <si>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</si>
  <si>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</si>
  <si>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</si>
  <si>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</si>
  <si>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</si>
  <si>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</si>
  <si>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</si>
  <si>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</si>
  <si>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</si>
  <si>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</si>
  <si>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</si>
  <si>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</si>
  <si>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</si>
  <si>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</si>
  <si>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</si>
  <si>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</si>
  <si>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</si>
  <si>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</si>
  <si>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</si>
  <si>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</si>
  <si>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</si>
  <si>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</si>
  <si>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</si>
  <si>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</si>
  <si>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</si>
  <si>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</si>
  <si>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</si>
  <si>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</si>
  <si>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</si>
  <si>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</si>
  <si>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</si>
  <si>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</si>
  <si>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</si>
  <si>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</si>
  <si>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</si>
  <si>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</si>
  <si>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</si>
  <si>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</si>
  <si>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</si>
  <si>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</si>
  <si>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</si>
  <si>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</si>
  <si>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</si>
  <si>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</si>
  <si>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</si>
  <si>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</si>
  <si>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</si>
  <si>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</si>
  <si>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</si>
  <si>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</si>
  <si>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</si>
  <si>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</si>
  <si>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</si>
  <si>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</si>
  <si>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</si>
  <si>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</si>
  <si>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</si>
  <si>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</si>
  <si>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</si>
  <si>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</si>
  <si>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</si>
  <si>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</si>
  <si>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</si>
  <si>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</si>
  <si>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</si>
  <si>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</si>
  <si>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</si>
  <si>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</si>
  <si>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</si>
  <si>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</si>
  <si>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</si>
  <si>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</si>
  <si>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</si>
  <si>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</si>
  <si>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</si>
  <si>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</si>
  <si>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</si>
  <si>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</si>
  <si>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</si>
  <si>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</si>
  <si>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</si>
  <si>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</si>
  <si>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</si>
  <si>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</si>
  <si>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</si>
  <si>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</si>
  <si>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</si>
  <si>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</si>
  <si>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</si>
  <si>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</si>
  <si>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</si>
  <si>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</si>
  <si>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</si>
  <si>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</si>
  <si>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</si>
  <si>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</si>
  <si>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</si>
  <si>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</si>
  <si>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</si>
  <si>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</si>
  <si>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</si>
  <si>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</si>
  <si>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</si>
  <si>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</si>
  <si>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</si>
  <si>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</si>
  <si>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</si>
  <si>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</si>
  <si>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</si>
  <si>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</si>
  <si>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</si>
  <si>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</si>
  <si>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</si>
  <si>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</si>
  <si>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</si>
  <si>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</si>
  <si>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</si>
  <si>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</si>
  <si>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</si>
  <si>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</si>
  <si>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</si>
  <si>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</si>
  <si>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</si>
  <si>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</si>
  <si>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</si>
  <si>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</si>
  <si>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</si>
  <si>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</si>
  <si>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</si>
  <si>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</si>
  <si>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</si>
  <si>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</si>
  <si>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</si>
  <si>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</si>
  <si>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</si>
  <si>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</si>
  <si>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</si>
  <si>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</si>
  <si>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</si>
  <si>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</si>
  <si>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</si>
  <si>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</si>
  <si>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</si>
  <si>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</si>
  <si>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</si>
  <si>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</si>
  <si>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</si>
  <si>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</si>
  <si>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</si>
  <si>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</si>
  <si>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</si>
  <si>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</si>
  <si>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</si>
  <si>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</si>
  <si>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</si>
  <si>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</si>
  <si>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</si>
  <si>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</si>
  <si>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</si>
  <si>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</si>
  <si>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</si>
  <si>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</si>
  <si>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</si>
  <si>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</si>
  <si>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</si>
  <si>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</si>
  <si>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</si>
  <si>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</si>
  <si>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</si>
  <si>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</si>
  <si>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</si>
  <si>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</si>
  <si>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</si>
  <si>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</si>
  <si>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</si>
  <si>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</si>
  <si>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</si>
  <si>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</si>
  <si>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</si>
  <si>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</si>
  <si>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</si>
  <si>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</si>
  <si>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</si>
  <si>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</si>
  <si>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</si>
  <si>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</si>
  <si>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</si>
  <si>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</si>
  <si>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</si>
  <si>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</si>
  <si>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</si>
  <si>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</si>
  <si>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</si>
  <si>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</si>
  <si>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</si>
  <si>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</si>
  <si>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</si>
  <si>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</si>
  <si>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</si>
  <si>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</si>
  <si>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</si>
  <si>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</si>
  <si>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</si>
  <si>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</si>
  <si>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</si>
  <si>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</si>
  <si>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</si>
  <si>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</si>
  <si>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</si>
  <si>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</si>
  <si>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</si>
  <si>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</si>
  <si>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</si>
  <si>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</si>
  <si>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</si>
  <si>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</si>
  <si>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</si>
  <si>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</si>
  <si>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</si>
  <si>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</si>
  <si>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</si>
  <si>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</si>
  <si>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</si>
  <si>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</si>
  <si>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</si>
  <si>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</si>
  <si>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</si>
  <si>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</si>
  <si>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</si>
  <si>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</si>
  <si>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</si>
  <si>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</si>
  <si>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</si>
  <si>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</si>
  <si>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</si>
  <si>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</si>
  <si>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</si>
  <si>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</si>
  <si>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</si>
  <si>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</si>
  <si>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</si>
  <si>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</si>
  <si>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</si>
  <si>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</si>
  <si>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</si>
  <si>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</si>
  <si>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</si>
  <si>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</si>
  <si>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</si>
  <si>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</si>
  <si>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</si>
  <si>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</si>
  <si>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</si>
  <si>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</si>
  <si>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</si>
  <si>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</si>
  <si>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</si>
  <si>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</si>
  <si>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</si>
  <si>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</si>
  <si>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</si>
  <si>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</si>
  <si>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</si>
  <si>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</si>
  <si>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</si>
  <si>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</si>
  <si>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</si>
  <si>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</si>
  <si>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</si>
  <si>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</si>
  <si>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</si>
  <si>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</si>
  <si>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</si>
  <si>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</si>
  <si>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</si>
  <si>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</si>
  <si>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</si>
  <si>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</si>
  <si>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</si>
  <si>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</si>
  <si>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</si>
  <si>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</si>
  <si>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</si>
  <si>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</si>
  <si>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</si>
  <si>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</si>
  <si>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</si>
  <si>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</si>
  <si>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</si>
  <si>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</si>
  <si>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</si>
  <si>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</si>
  <si>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</si>
  <si>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</si>
  <si>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</si>
  <si>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</si>
  <si>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</si>
  <si>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</si>
  <si>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</si>
  <si>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</si>
  <si>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</si>
  <si>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</si>
  <si>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</si>
  <si>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</si>
  <si>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</si>
  <si>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</si>
  <si>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</si>
  <si>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</si>
  <si>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</si>
  <si>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</si>
  <si>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</si>
  <si>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</si>
  <si>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</si>
  <si>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</si>
  <si>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</si>
  <si>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</si>
  <si>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</si>
  <si>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</si>
  <si>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</si>
  <si>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</si>
  <si>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</si>
  <si>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</si>
  <si>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</si>
  <si>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</si>
  <si>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</si>
  <si>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</si>
  <si>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</si>
  <si>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</si>
  <si>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</si>
  <si>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</si>
  <si>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</si>
  <si>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</si>
  <si>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</si>
  <si>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</si>
  <si>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</si>
  <si>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</si>
  <si>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</si>
  <si>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</si>
  <si>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</si>
  <si>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</si>
  <si>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</si>
  <si>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</si>
  <si>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</si>
  <si>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</si>
  <si>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</si>
  <si>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</si>
  <si>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</si>
  <si>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</si>
  <si>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</si>
  <si>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</si>
  <si>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</si>
  <si>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</si>
  <si>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</si>
  <si>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</si>
  <si>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</si>
  <si>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</si>
  <si>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</si>
  <si>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</si>
  <si>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</si>
  <si>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</si>
  <si>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</si>
  <si>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</si>
  <si>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</si>
  <si>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</si>
  <si>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</si>
  <si>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</si>
  <si>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</si>
  <si>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</si>
  <si>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</si>
  <si>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</si>
  <si>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</si>
  <si>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</si>
  <si>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</si>
  <si>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</si>
  <si>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</si>
  <si>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</si>
  <si>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</si>
  <si>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</si>
  <si>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</si>
  <si>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</si>
  <si>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</si>
  <si>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</si>
  <si>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</si>
  <si>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</si>
  <si>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</si>
  <si>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</si>
  <si>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</si>
  <si>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</si>
  <si>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</si>
  <si>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</si>
  <si>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</si>
  <si>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</si>
  <si>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</si>
  <si>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</si>
  <si>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</si>
  <si>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</si>
  <si>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</si>
  <si>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</si>
  <si>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</si>
  <si>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</si>
  <si>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</si>
  <si>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</si>
  <si>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</si>
  <si>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</si>
  <si>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</si>
  <si>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</si>
  <si>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</si>
  <si>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</si>
  <si>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</si>
  <si>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</si>
  <si>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</si>
  <si>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</si>
  <si>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</si>
  <si>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</si>
  <si>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</si>
  <si>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</si>
  <si>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</si>
  <si>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</si>
  <si>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</si>
  <si>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</si>
  <si>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</si>
  <si>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</si>
  <si>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</si>
  <si>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</si>
  <si>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</si>
  <si>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</si>
  <si>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</si>
  <si>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</si>
  <si>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</si>
  <si>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</si>
  <si>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</si>
  <si>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</si>
  <si>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</si>
  <si>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</si>
  <si>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</si>
  <si>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</si>
  <si>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</si>
  <si>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</si>
  <si>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</si>
  <si>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</si>
  <si>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</si>
  <si>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</si>
  <si>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</si>
  <si>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</si>
  <si>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</si>
  <si>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</si>
  <si>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</si>
  <si>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</si>
  <si>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</si>
  <si>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</si>
  <si>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</si>
  <si>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</si>
  <si>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</si>
  <si>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</si>
  <si>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</si>
  <si>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</si>
  <si>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</si>
  <si>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</si>
  <si>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</si>
  <si>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</si>
  <si>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</si>
  <si>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</si>
  <si>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</si>
  <si>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</si>
  <si>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</si>
  <si>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</si>
  <si>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</si>
  <si>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</si>
  <si>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</si>
  <si>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</si>
  <si>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</si>
  <si>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</si>
  <si>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</si>
  <si>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</si>
  <si>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</si>
  <si>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</si>
  <si>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</si>
  <si>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</si>
  <si>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</si>
  <si>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</si>
  <si>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</si>
  <si>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</si>
  <si>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</si>
  <si>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</si>
  <si>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</si>
  <si>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</si>
  <si>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</si>
  <si>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</si>
  <si>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</si>
  <si>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</si>
  <si>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</si>
  <si>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</si>
  <si>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</si>
  <si>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</si>
  <si>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</si>
  <si>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</si>
  <si>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</si>
  <si>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</si>
  <si>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</si>
  <si>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</si>
  <si>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</si>
  <si>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</si>
  <si>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</si>
  <si>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</si>
  <si>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</si>
  <si>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</si>
  <si>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</si>
  <si>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</si>
  <si>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</si>
  <si>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</si>
  <si>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</si>
  <si>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</si>
  <si>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</si>
  <si>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</si>
  <si>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</si>
  <si>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</si>
  <si>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</si>
  <si>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</si>
  <si>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</si>
  <si>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</si>
  <si>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</si>
  <si>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</si>
  <si>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</si>
  <si>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</si>
  <si>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</si>
  <si>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</si>
  <si>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</si>
  <si>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</si>
  <si>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</si>
  <si>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</si>
  <si>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</si>
  <si>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</si>
  <si>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</si>
  <si>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</si>
  <si>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</si>
  <si>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</si>
  <si>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</si>
  <si>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</si>
  <si>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</si>
  <si>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</si>
  <si>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</si>
  <si>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</si>
  <si>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</si>
  <si>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</si>
  <si>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</si>
  <si>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</si>
  <si>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</si>
  <si>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</si>
  <si>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</si>
  <si>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</si>
  <si>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</si>
  <si>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</si>
  <si>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</si>
  <si>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</si>
  <si>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</si>
  <si>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</si>
  <si>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</si>
  <si>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</si>
  <si>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</si>
  <si>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</si>
  <si>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</si>
  <si>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</si>
  <si>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</si>
  <si>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</si>
  <si>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</si>
  <si>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</si>
  <si>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</si>
  <si>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</si>
  <si>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</si>
  <si>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</si>
  <si>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</si>
  <si>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</si>
  <si>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</si>
  <si>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</si>
  <si>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</si>
  <si>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</si>
  <si>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</si>
  <si>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</si>
  <si>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</si>
  <si>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</si>
  <si>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</si>
  <si>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</si>
  <si>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</si>
  <si>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</si>
  <si>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</si>
  <si>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</si>
  <si>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</si>
  <si>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</si>
  <si>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</si>
  <si>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</si>
  <si>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</si>
  <si>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</si>
  <si>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</si>
  <si>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</si>
  <si>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</si>
  <si>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</si>
  <si>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</si>
  <si>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</si>
  <si>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</si>
  <si>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</si>
  <si>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</si>
  <si>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</si>
  <si>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</si>
  <si>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</si>
  <si>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</si>
  <si>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</si>
  <si>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</si>
  <si>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</si>
  <si>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</si>
  <si>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</si>
  <si>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</si>
  <si>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</si>
  <si>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</si>
  <si>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</si>
  <si>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</si>
  <si>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</si>
  <si>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</si>
  <si>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</si>
  <si>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</si>
  <si>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</si>
  <si>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</si>
  <si>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</si>
  <si>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</si>
  <si>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</si>
  <si>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</si>
  <si>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</si>
  <si>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</si>
  <si>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</si>
  <si>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</si>
  <si>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</si>
  <si>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</si>
  <si>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</si>
  <si>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</si>
  <si>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</si>
  <si>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</si>
  <si>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</si>
  <si>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</si>
  <si>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</si>
  <si>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</si>
  <si>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</si>
  <si>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</si>
  <si>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</si>
  <si>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</si>
  <si>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</si>
  <si>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</si>
  <si>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</si>
  <si>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</si>
  <si>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</si>
  <si>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</si>
  <si>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</si>
  <si>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</si>
  <si>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</si>
  <si>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</si>
  <si>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</si>
  <si>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</si>
  <si>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</si>
  <si>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</si>
  <si>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</si>
  <si>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</si>
  <si>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</si>
  <si>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</si>
  <si>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</si>
  <si>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</si>
  <si>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</si>
  <si>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</si>
  <si>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</si>
  <si>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</si>
  <si>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</si>
  <si>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</si>
  <si>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</si>
  <si>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</si>
  <si>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</si>
  <si>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</si>
  <si>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</si>
  <si>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</si>
  <si>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</si>
  <si>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</si>
  <si>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</si>
  <si>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</si>
  <si>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</si>
  <si>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</si>
  <si>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</si>
  <si>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</si>
  <si>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</si>
  <si>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</si>
  <si>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</si>
  <si>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</si>
  <si>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</si>
  <si>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</si>
  <si>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</si>
  <si>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</si>
  <si>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</si>
  <si>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</si>
  <si>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</si>
  <si>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</si>
  <si>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</si>
  <si>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</si>
  <si>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</si>
  <si>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</si>
  <si>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</si>
  <si>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</si>
  <si>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</si>
  <si>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</si>
  <si>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</si>
  <si>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</si>
  <si>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</si>
  <si>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</si>
  <si>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</si>
  <si>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</si>
  <si>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</si>
  <si>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</si>
  <si>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</si>
  <si>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</si>
  <si>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</si>
  <si>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</si>
  <si>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</si>
  <si>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</si>
  <si>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</si>
  <si>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</si>
  <si>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</si>
  <si>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</si>
  <si>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</si>
  <si>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</si>
  <si>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</si>
  <si>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</si>
  <si>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</si>
  <si>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</si>
  <si>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</si>
  <si>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</si>
  <si>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</si>
  <si>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</si>
  <si>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</si>
  <si>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</si>
  <si>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</si>
  <si>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</si>
  <si>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</si>
  <si>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</si>
  <si>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</si>
  <si>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</si>
  <si>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</si>
  <si>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</si>
  <si>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</si>
  <si>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</si>
  <si>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</si>
  <si>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</si>
  <si>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</si>
  <si>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</si>
  <si>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</si>
  <si>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</si>
  <si>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</si>
  <si>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</si>
  <si>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</si>
  <si>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</si>
  <si>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</si>
  <si>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</si>
  <si>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</si>
  <si>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</si>
  <si>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</si>
  <si>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</si>
  <si>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</si>
  <si>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</si>
  <si>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</si>
  <si>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</si>
  <si>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</si>
  <si>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</si>
  <si>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</si>
  <si>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</si>
  <si>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</si>
  <si>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</si>
  <si>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</si>
  <si>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</si>
  <si>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</si>
  <si>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</si>
  <si>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</si>
  <si>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</si>
  <si>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</si>
  <si>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</si>
  <si>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</si>
  <si>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</si>
  <si>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</si>
  <si>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</si>
  <si>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</si>
  <si>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</si>
  <si>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</si>
  <si>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</si>
  <si>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</si>
  <si>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</si>
  <si>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</si>
  <si>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</si>
  <si>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</si>
  <si>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</si>
  <si>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</si>
  <si>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</si>
  <si>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</si>
  <si>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</si>
  <si>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</si>
  <si>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</si>
  <si>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</si>
  <si>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</si>
  <si>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</si>
  <si>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</si>
  <si>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</si>
  <si>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</si>
  <si>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</si>
  <si>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</si>
  <si>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</si>
  <si>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</si>
  <si>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</si>
  <si>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</si>
  <si>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</si>
  <si>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</si>
  <si>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</si>
  <si>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</si>
  <si>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</si>
  <si>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</si>
  <si>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</si>
  <si>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</si>
  <si>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</si>
  <si>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</si>
  <si>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</si>
  <si>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</si>
  <si>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</si>
  <si>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</si>
  <si>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</si>
  <si>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</si>
  <si>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</si>
  <si>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</si>
  <si>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</si>
  <si>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</si>
  <si>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</si>
  <si>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</si>
  <si>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</si>
  <si>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</si>
  <si>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</si>
  <si>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</si>
  <si>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</si>
  <si>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</si>
  <si>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</si>
  <si>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</si>
  <si>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</si>
  <si>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</si>
  <si>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</si>
  <si>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</si>
  <si>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</si>
  <si>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</si>
  <si>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</si>
  <si>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</si>
  <si>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</si>
  <si>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</si>
  <si>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</si>
  <si>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</si>
  <si>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</si>
  <si>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</si>
  <si>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</si>
  <si>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</si>
  <si>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</si>
  <si>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</si>
  <si>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</si>
  <si>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</si>
  <si>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</si>
  <si>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</si>
  <si>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</si>
  <si>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</si>
  <si>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</si>
  <si>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</si>
  <si>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</si>
  <si>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</si>
  <si>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</si>
  <si>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</si>
  <si>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</si>
  <si>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</si>
  <si>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</si>
  <si>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</si>
  <si>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</si>
  <si>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</si>
  <si>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</si>
  <si>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</si>
  <si>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</si>
  <si>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</si>
  <si>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</si>
  <si>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</si>
  <si>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</si>
  <si>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</si>
  <si>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</si>
  <si>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</si>
  <si>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</si>
  <si>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</si>
  <si>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</si>
  <si>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</si>
  <si>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</si>
  <si>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</si>
  <si>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</si>
  <si>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</si>
  <si>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</si>
  <si>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</si>
  <si>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</si>
  <si>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</si>
  <si>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</si>
  <si>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</si>
  <si>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</si>
  <si>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</si>
  <si>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</si>
  <si>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</si>
  <si>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</si>
  <si>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</si>
  <si>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</si>
  <si>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</si>
  <si>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</si>
  <si>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</si>
  <si>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</si>
  <si>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</si>
  <si>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</si>
  <si>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</si>
  <si>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</si>
  <si>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</si>
  <si>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</si>
  <si>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</si>
  <si>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</si>
  <si>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</si>
  <si>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</si>
  <si>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</si>
  <si>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</si>
  <si>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</si>
  <si>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</si>
  <si>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</si>
  <si>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</si>
  <si>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</si>
  <si>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</si>
  <si>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</si>
  <si>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</si>
  <si>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</si>
  <si>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</si>
  <si>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</si>
  <si>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</si>
  <si>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</si>
  <si>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</si>
  <si>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</si>
  <si>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</si>
  <si>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</si>
  <si>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</si>
  <si>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</si>
  <si>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</si>
  <si>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</si>
  <si>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</si>
  <si>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</si>
  <si>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</si>
  <si>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</si>
  <si>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</si>
  <si>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</si>
  <si>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</si>
  <si>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</si>
  <si>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</si>
  <si>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</si>
  <si>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</si>
  <si>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</si>
  <si>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</si>
  <si>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</si>
  <si>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</si>
  <si>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</si>
  <si>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</si>
  <si>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</si>
  <si>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</si>
  <si>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</si>
  <si>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</si>
  <si>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</si>
  <si>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</si>
  <si>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</si>
  <si>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</si>
  <si>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</si>
  <si>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</si>
  <si>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</si>
  <si>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</si>
  <si>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</si>
  <si>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</si>
  <si>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</si>
  <si>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</si>
  <si>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</si>
  <si>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</si>
  <si>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</si>
  <si>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</si>
  <si>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</si>
  <si>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</si>
  <si>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</si>
  <si>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</si>
  <si>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</si>
  <si>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</si>
  <si>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</si>
  <si>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</si>
  <si>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</si>
  <si>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</si>
  <si>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</si>
  <si>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</si>
  <si>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</si>
  <si>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</si>
  <si>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</si>
  <si>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</si>
  <si>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</si>
  <si>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</si>
  <si>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</si>
  <si>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</si>
  <si>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</si>
  <si>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</si>
  <si>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</si>
  <si>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</si>
  <si>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</si>
  <si>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</si>
  <si>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</si>
  <si>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</si>
  <si>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</si>
  <si>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</si>
  <si>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</si>
  <si>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</si>
  <si>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</si>
  <si>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</si>
  <si>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</si>
  <si>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</si>
  <si>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</si>
  <si>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</si>
  <si>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</si>
  <si>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</si>
  <si>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</si>
  <si>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</si>
  <si>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</si>
  <si>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</si>
  <si>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</si>
  <si>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</si>
  <si>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</si>
  <si>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</si>
  <si>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</si>
  <si>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</si>
  <si>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</si>
  <si>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</si>
  <si>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</si>
  <si>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</si>
  <si>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</si>
  <si>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</si>
  <si>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</si>
  <si>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</si>
  <si>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</si>
  <si>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</si>
  <si>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</si>
  <si>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</si>
  <si>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</si>
  <si>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</si>
  <si>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</si>
  <si>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</si>
  <si>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</si>
  <si>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</si>
  <si>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</si>
  <si>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</si>
  <si>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</si>
  <si>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</si>
  <si>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</si>
  <si>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</si>
  <si>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</si>
  <si>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</si>
  <si>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</si>
  <si>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</si>
  <si>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</si>
  <si>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</si>
  <si>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</si>
  <si>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</si>
  <si>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</si>
  <si>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</si>
  <si>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</si>
  <si>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</si>
  <si>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</si>
  <si>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</si>
  <si>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</si>
  <si>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</si>
  <si>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</si>
  <si>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</si>
  <si>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</si>
  <si>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</si>
  <si>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</si>
  <si>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</si>
  <si>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</si>
  <si>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</si>
  <si>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</si>
  <si>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</si>
  <si>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</si>
  <si>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</si>
  <si>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</si>
  <si>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</si>
  <si>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</si>
  <si>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</si>
  <si>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</si>
  <si>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</si>
  <si>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</si>
  <si>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</si>
  <si>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</si>
  <si>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</si>
  <si>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</si>
  <si>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</si>
  <si>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</si>
  <si>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</si>
  <si>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</si>
  <si>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</si>
  <si>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</si>
  <si>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</si>
  <si>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</si>
  <si>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</si>
  <si>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</si>
  <si>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</si>
  <si>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</si>
  <si>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</si>
  <si>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</si>
  <si>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</si>
  <si>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</si>
  <si>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</si>
  <si>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</si>
  <si>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</si>
  <si>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</si>
  <si>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</si>
  <si>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</si>
  <si>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</si>
  <si>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</si>
  <si>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</si>
  <si>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</si>
  <si>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</si>
  <si>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</si>
  <si>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</si>
  <si>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</si>
  <si>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</si>
  <si>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</si>
  <si>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</si>
  <si>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</si>
  <si>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</si>
  <si>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</si>
  <si>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</si>
  <si>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</si>
  <si>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</si>
  <si>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</si>
  <si>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</si>
  <si>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</si>
  <si>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</si>
  <si>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</si>
  <si>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</si>
  <si>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</si>
  <si>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</si>
  <si>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</si>
  <si>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</si>
  <si>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</si>
  <si>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</si>
  <si>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</si>
  <si>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</si>
  <si>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</si>
  <si>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</si>
  <si>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</si>
  <si>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</si>
  <si>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</si>
  <si>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</si>
  <si>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</si>
  <si>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</si>
  <si>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</si>
  <si>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</si>
  <si>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</si>
  <si>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</si>
  <si>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</si>
  <si>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</si>
  <si>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</si>
  <si>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</si>
  <si>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</si>
  <si>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</si>
  <si>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</si>
  <si>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</si>
  <si>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</si>
  <si>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</si>
  <si>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</si>
  <si>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</si>
  <si>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</si>
  <si>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</si>
  <si>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</si>
  <si>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</si>
  <si>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</si>
  <si>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</si>
  <si>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</si>
  <si>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</si>
  <si>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</si>
  <si>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</si>
  <si>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</si>
  <si>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</si>
  <si>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</si>
  <si>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</si>
  <si>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</si>
  <si>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</si>
  <si>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</si>
  <si>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</si>
  <si>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</si>
  <si>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</si>
  <si>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</si>
  <si>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</si>
  <si>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</si>
  <si>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</si>
  <si>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</si>
  <si>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</si>
  <si>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</si>
  <si>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</si>
  <si>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</si>
  <si>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</si>
  <si>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</si>
  <si>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</si>
  <si>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</si>
  <si>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</si>
  <si>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</si>
  <si>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</si>
  <si>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</si>
  <si>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</si>
  <si>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</si>
  <si>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</si>
  <si>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</si>
  <si>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</si>
  <si>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</si>
  <si>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</si>
  <si>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</si>
  <si>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</si>
  <si>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</si>
  <si>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</si>
  <si>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</si>
  <si>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</si>
  <si>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</si>
  <si>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</si>
  <si>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</si>
  <si>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</si>
  <si>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</si>
  <si>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</si>
  <si>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</si>
  <si>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</si>
  <si>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</si>
  <si>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</si>
  <si>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</si>
  <si>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</si>
  <si>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</si>
  <si>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</si>
  <si>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</si>
  <si>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</si>
  <si>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</si>
  <si>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</si>
  <si>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</si>
  <si>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</si>
  <si>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</si>
  <si>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</si>
  <si>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</si>
  <si>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</si>
  <si>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</si>
  <si>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</si>
  <si>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</si>
  <si>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</si>
  <si>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</si>
  <si>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</si>
  <si>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</si>
  <si>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</si>
  <si>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</si>
  <si>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</si>
  <si>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</si>
  <si>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</si>
  <si>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</si>
  <si>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</si>
  <si>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</si>
  <si>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</si>
  <si>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</si>
  <si>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</si>
  <si>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</si>
  <si>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</si>
  <si>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</si>
  <si>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</si>
  <si>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</si>
  <si>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</si>
  <si>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</si>
  <si>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</si>
  <si>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</si>
  <si>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</si>
  <si>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</si>
  <si>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</si>
  <si>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</si>
  <si>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</si>
  <si>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</si>
  <si>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</si>
  <si>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</si>
  <si>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</si>
  <si>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</si>
  <si>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</si>
  <si>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</si>
  <si>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</si>
  <si>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</si>
  <si>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</si>
  <si>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</si>
  <si>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</si>
  <si>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</si>
  <si>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</si>
  <si>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</si>
  <si>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</si>
  <si>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</si>
  <si>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</si>
  <si>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</si>
  <si>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</si>
  <si>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</si>
  <si>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</si>
  <si>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</si>
  <si>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</si>
  <si>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</si>
  <si>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</si>
  <si>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</si>
  <si>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</si>
  <si>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</si>
  <si>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</si>
  <si>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</si>
  <si>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</si>
  <si>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</si>
  <si>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</si>
  <si>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</si>
  <si>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</si>
  <si>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</si>
  <si>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</si>
  <si>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</si>
  <si>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</si>
  <si>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</si>
  <si>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</si>
  <si>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</si>
  <si>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</si>
  <si>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</si>
  <si>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</si>
  <si>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</si>
  <si>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</si>
  <si>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</si>
  <si>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</si>
  <si>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</si>
  <si>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</si>
  <si>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</si>
  <si>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</si>
  <si>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</si>
  <si>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</si>
  <si>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</si>
  <si>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</si>
  <si>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</si>
  <si>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</si>
  <si>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</si>
  <si>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</si>
  <si>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</si>
  <si>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</si>
  <si>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</si>
  <si>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</si>
  <si>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</si>
  <si>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</si>
  <si>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</si>
  <si>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</si>
  <si>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</si>
  <si>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</si>
  <si>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</si>
  <si>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</si>
  <si>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</si>
  <si>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</si>
  <si>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</si>
  <si>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</si>
  <si>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</si>
  <si>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</si>
  <si>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</si>
  <si>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</si>
  <si>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</si>
  <si>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</si>
  <si>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</si>
  <si>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</si>
  <si>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</si>
  <si>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</si>
  <si>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</si>
  <si>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</si>
  <si>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</si>
  <si>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</si>
  <si>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</si>
  <si>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</si>
  <si>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</si>
  <si>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</si>
  <si>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</si>
  <si>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</si>
  <si>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</si>
  <si>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</si>
  <si>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</si>
  <si>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</si>
  <si>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</si>
  <si>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</si>
  <si>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</si>
  <si>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</si>
  <si>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</si>
  <si>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</si>
  <si>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</si>
  <si>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</si>
  <si>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</si>
  <si>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</si>
  <si>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</si>
  <si>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</si>
  <si>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</si>
  <si>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</si>
  <si>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</si>
  <si>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</si>
  <si>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</si>
  <si>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</si>
  <si>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</si>
  <si>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</si>
  <si>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</si>
  <si>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</si>
  <si>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</si>
  <si>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</si>
  <si>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</si>
  <si>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</si>
  <si>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</si>
  <si>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</si>
  <si>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</si>
  <si>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</si>
  <si>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</si>
  <si>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</si>
  <si>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</si>
  <si>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</si>
  <si>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</si>
  <si>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</si>
  <si>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</si>
  <si>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</si>
  <si>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</si>
  <si>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</si>
  <si>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</si>
  <si>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</si>
  <si>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</si>
  <si>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</si>
  <si>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</si>
  <si>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</si>
  <si>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</si>
  <si>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</si>
  <si>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</si>
  <si>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</si>
  <si>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</si>
  <si>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</si>
  <si>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</si>
  <si>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</si>
  <si>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</si>
  <si>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</si>
  <si>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</si>
  <si>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</si>
  <si>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</si>
  <si>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</si>
  <si>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</si>
  <si>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</si>
  <si>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</si>
  <si>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</si>
  <si>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</si>
  <si>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</si>
  <si>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</si>
  <si>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</si>
  <si>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</si>
  <si>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</si>
  <si>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</si>
  <si>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</si>
  <si>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</si>
  <si>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</si>
  <si>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</si>
  <si>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</si>
  <si>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</si>
  <si>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</si>
  <si>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</si>
  <si>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</si>
  <si>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</si>
  <si>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</si>
  <si>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</si>
  <si>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</si>
  <si>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</si>
  <si>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</si>
  <si>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</si>
  <si>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</si>
  <si>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</si>
  <si>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</si>
  <si>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</si>
  <si>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</si>
  <si>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</si>
  <si>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</si>
  <si>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</si>
  <si>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</si>
  <si>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</si>
  <si>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</si>
  <si>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</si>
  <si>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</si>
  <si>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</si>
  <si>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</si>
  <si>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</si>
  <si>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</si>
  <si>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</si>
  <si>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</si>
  <si>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</si>
  <si>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</si>
  <si>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</si>
  <si>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</si>
  <si>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</si>
  <si>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</si>
  <si>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</si>
  <si>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</si>
  <si>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</si>
  <si>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</si>
  <si>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</si>
  <si>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</si>
  <si>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</si>
  <si>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</si>
  <si>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</si>
  <si>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</si>
  <si>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</si>
  <si>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</si>
  <si>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</si>
  <si>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</si>
  <si>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</si>
  <si>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</si>
  <si>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</si>
  <si>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</si>
  <si>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</si>
  <si>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</si>
  <si>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</si>
  <si>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</si>
  <si>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</si>
  <si>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</si>
  <si>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</si>
  <si>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</si>
  <si>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</si>
  <si>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</si>
  <si>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</si>
  <si>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</si>
  <si>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</si>
  <si>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</si>
  <si>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</si>
  <si>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</si>
  <si>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</si>
  <si>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</si>
  <si>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</si>
  <si>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</si>
  <si>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</si>
  <si>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</si>
  <si>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</si>
  <si>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</si>
  <si>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</si>
  <si>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</si>
  <si>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</si>
  <si>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</si>
  <si>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</si>
  <si>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</si>
  <si>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</si>
  <si>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</si>
  <si>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</si>
  <si>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</si>
  <si>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</si>
  <si>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</si>
  <si>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</si>
  <si>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</si>
  <si>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</si>
  <si>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</si>
  <si>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</si>
  <si>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</si>
  <si>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</si>
  <si>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</si>
  <si>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</si>
  <si>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</si>
  <si>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</si>
  <si>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</si>
  <si>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</si>
  <si>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</si>
  <si>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</si>
  <si>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</si>
  <si>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</si>
  <si>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</si>
  <si>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</si>
  <si>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</si>
  <si>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</si>
  <si>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</si>
  <si>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</si>
  <si>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</si>
  <si>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</si>
  <si>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</si>
  <si>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</si>
  <si>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</si>
  <si>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</si>
  <si>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</si>
  <si>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</si>
  <si>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</si>
  <si>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</si>
  <si>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</si>
  <si>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</si>
  <si>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</si>
  <si>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</si>
  <si>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</si>
  <si>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</si>
  <si>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</si>
  <si>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</si>
  <si>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</si>
  <si>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</si>
  <si>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</si>
  <si>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</si>
  <si>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</si>
  <si>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</si>
  <si>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</si>
  <si>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</si>
  <si>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</si>
  <si>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</si>
  <si>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</si>
  <si>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</si>
  <si>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</si>
  <si>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</si>
  <si>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</si>
  <si>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</si>
  <si>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</si>
  <si>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</si>
  <si>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</si>
  <si>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</si>
  <si>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</si>
  <si>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</si>
  <si>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</si>
  <si>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</si>
  <si>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</si>
  <si>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</si>
  <si>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</si>
  <si>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</si>
  <si>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</si>
  <si>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</si>
  <si>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</si>
  <si>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</si>
  <si>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</si>
  <si>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</si>
  <si>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</si>
  <si>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</si>
  <si>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</si>
  <si>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</si>
  <si>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</si>
  <si>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</si>
  <si>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</si>
  <si>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</si>
  <si>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</si>
  <si>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</si>
  <si>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</si>
  <si>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</si>
  <si>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</si>
  <si>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</si>
  <si>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</si>
  <si>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</si>
  <si>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</si>
  <si>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</si>
  <si>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</si>
  <si>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</si>
  <si>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</si>
  <si>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</si>
  <si>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</si>
  <si>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</si>
  <si>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</si>
  <si>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</si>
  <si>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</si>
  <si>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</si>
  <si>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</si>
  <si>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</si>
  <si>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</si>
  <si>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</si>
  <si>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</si>
  <si>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</si>
  <si>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</si>
  <si>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</si>
  <si>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</si>
  <si>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</si>
  <si>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</si>
  <si>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</si>
  <si>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</si>
  <si>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</si>
  <si>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</si>
  <si>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</si>
  <si>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</si>
  <si>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</si>
  <si>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</si>
  <si>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</si>
  <si>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</si>
  <si>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</si>
  <si>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</si>
  <si>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</si>
  <si>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</si>
  <si>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</si>
  <si>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</si>
  <si>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</si>
  <si>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</si>
  <si>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</si>
  <si>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</si>
  <si>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</si>
  <si>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</si>
  <si>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</si>
  <si>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</si>
  <si>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</si>
  <si>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</si>
  <si>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</si>
  <si>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</si>
  <si>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</si>
  <si>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</si>
  <si>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</si>
  <si>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</si>
  <si>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</si>
  <si>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</si>
  <si>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</si>
  <si>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</si>
  <si>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</si>
  <si>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</si>
  <si>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</si>
  <si>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</si>
  <si>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</si>
  <si>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</si>
  <si>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</si>
  <si>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</si>
  <si>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</si>
  <si>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</si>
  <si>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</si>
  <si>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</si>
  <si>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</si>
  <si>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</si>
  <si>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</si>
  <si>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</si>
  <si>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</si>
  <si>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</si>
  <si>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</si>
  <si>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</si>
  <si>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</si>
  <si>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</si>
  <si>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</si>
  <si>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</si>
  <si>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</si>
  <si>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</si>
  <si>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</si>
  <si>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</si>
  <si>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</si>
  <si>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</si>
  <si>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</si>
  <si>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</si>
  <si>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</si>
  <si>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</si>
  <si>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</si>
  <si>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</si>
  <si>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</si>
  <si>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</si>
  <si>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</si>
  <si>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</si>
  <si>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</si>
  <si>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</si>
  <si>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</si>
  <si>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</si>
  <si>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</si>
  <si>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</si>
  <si>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</si>
  <si>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</si>
  <si>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</si>
  <si>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</si>
  <si>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</si>
  <si>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</si>
  <si>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</si>
  <si>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</si>
  <si>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</si>
  <si>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</si>
  <si>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</si>
  <si>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</si>
  <si>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</si>
  <si>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</si>
  <si>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</si>
  <si>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</si>
  <si>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</si>
  <si>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</si>
  <si>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</si>
  <si>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</si>
  <si>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</si>
  <si>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</si>
  <si>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</si>
  <si>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</si>
  <si>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</si>
  <si>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</si>
  <si>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</si>
  <si>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</si>
  <si>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</si>
  <si>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</si>
  <si>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</si>
  <si>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</si>
  <si>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</si>
  <si>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</si>
  <si>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</si>
  <si>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</si>
  <si>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</si>
  <si>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</si>
  <si>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</si>
  <si>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</si>
  <si>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</si>
  <si>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</si>
  <si>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</si>
  <si>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</si>
  <si>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</si>
  <si>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</si>
  <si>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</si>
  <si>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</si>
  <si>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</si>
  <si>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</si>
  <si>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</si>
  <si>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</si>
  <si>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</si>
  <si>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</si>
  <si>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</si>
  <si>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</si>
  <si>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</si>
  <si>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</si>
  <si>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</si>
  <si>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</si>
  <si>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</si>
  <si>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</si>
  <si>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</si>
  <si>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</si>
  <si>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</si>
  <si>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</si>
  <si>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</si>
  <si>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</si>
  <si>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</si>
  <si>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</si>
  <si>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</si>
  <si>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</si>
  <si>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</si>
  <si>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</si>
  <si>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</si>
  <si>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</si>
  <si>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</si>
  <si>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</si>
  <si>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</si>
  <si>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</si>
  <si>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</si>
  <si>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</si>
  <si>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</si>
  <si>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</si>
  <si>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</si>
  <si>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</si>
  <si>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</si>
  <si>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</si>
  <si>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</si>
  <si>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</si>
  <si>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</si>
  <si>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</si>
  <si>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</si>
  <si>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</si>
  <si>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</si>
  <si>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</si>
  <si>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</si>
  <si>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</si>
  <si>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</si>
  <si>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</si>
  <si>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</si>
  <si>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</si>
  <si>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</si>
  <si>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</si>
  <si>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</si>
  <si>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</si>
  <si>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</si>
  <si>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</si>
  <si>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</si>
  <si>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</si>
  <si>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</si>
  <si>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</si>
  <si>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</si>
  <si>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</si>
  <si>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</si>
  <si>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</si>
  <si>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</si>
  <si>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</si>
  <si>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</si>
  <si>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</si>
  <si>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</si>
  <si>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</si>
  <si>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</si>
  <si>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</si>
  <si>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</si>
  <si>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</si>
  <si>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</si>
  <si>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</si>
  <si>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</si>
  <si>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</si>
  <si>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</si>
  <si>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</si>
  <si>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</si>
  <si>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</si>
  <si>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</si>
  <si>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</si>
  <si>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</si>
  <si>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</si>
  <si>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</si>
  <si>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</si>
  <si>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</si>
  <si>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</si>
  <si>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</si>
  <si>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</si>
  <si>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</si>
  <si>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</si>
  <si>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</si>
  <si>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</si>
  <si>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</si>
  <si>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</si>
  <si>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</si>
  <si>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</si>
  <si>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</si>
  <si>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</si>
  <si>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</si>
  <si>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</si>
  <si>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</si>
  <si>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</si>
  <si>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</si>
  <si>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</si>
  <si>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</si>
  <si>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</si>
  <si>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</si>
  <si>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</si>
  <si>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</si>
  <si>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</si>
  <si>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</si>
  <si>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</si>
  <si>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</si>
  <si>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</si>
  <si>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</si>
  <si>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</si>
  <si>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</si>
  <si>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</si>
  <si>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</si>
  <si>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</si>
  <si>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</si>
  <si>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</si>
  <si>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</si>
  <si>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</si>
  <si>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</si>
  <si>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</si>
  <si>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</si>
  <si>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</si>
  <si>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</si>
  <si>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</si>
  <si>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</si>
  <si>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</si>
  <si>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</si>
  <si>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</si>
  <si>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</si>
  <si>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</si>
  <si>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</si>
  <si>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</si>
  <si>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</si>
  <si>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</si>
  <si>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</si>
  <si>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</si>
  <si>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</si>
  <si>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</si>
  <si>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</si>
  <si>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</si>
  <si>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</si>
  <si>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</si>
  <si>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</si>
  <si>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</si>
  <si>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</si>
  <si>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</si>
  <si>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</si>
  <si>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</si>
  <si>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</si>
  <si>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</si>
  <si>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</si>
  <si>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</si>
  <si>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</si>
  <si>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</si>
  <si>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</si>
  <si>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</si>
  <si>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</si>
  <si>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</si>
  <si>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</si>
  <si>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</si>
  <si>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</si>
  <si>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</si>
  <si>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</si>
  <si>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</si>
  <si>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</si>
  <si>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</si>
  <si>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</si>
  <si>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</si>
  <si>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</si>
  <si>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</si>
  <si>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</si>
  <si>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</si>
  <si>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</si>
  <si>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</si>
  <si>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</si>
  <si>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</si>
  <si>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</si>
  <si>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</si>
  <si>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</si>
  <si>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</si>
  <si>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</si>
  <si>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</si>
  <si>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</si>
  <si>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</si>
  <si>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</si>
  <si>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</si>
  <si>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</si>
  <si>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</si>
  <si>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</si>
  <si>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</si>
  <si>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</si>
  <si>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</si>
  <si>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</si>
  <si>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</si>
  <si>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</si>
  <si>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</si>
  <si>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</si>
  <si>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</si>
  <si>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</si>
  <si>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</si>
  <si>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</si>
  <si>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</si>
  <si>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</si>
  <si>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</si>
  <si>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</si>
  <si>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</si>
  <si>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</si>
  <si>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</si>
  <si>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</si>
  <si>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</si>
  <si>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</si>
  <si>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</si>
  <si>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</si>
  <si>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</si>
  <si>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</si>
  <si>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</si>
  <si>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</si>
  <si>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</si>
  <si>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</si>
  <si>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</si>
  <si>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</si>
  <si>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</si>
  <si>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</si>
  <si>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</si>
  <si>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</si>
  <si>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</si>
  <si>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</si>
  <si>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</si>
  <si>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</si>
  <si>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</si>
  <si>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</si>
  <si>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</si>
  <si>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</si>
  <si>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</si>
  <si>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</si>
  <si>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</si>
  <si>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</si>
  <si>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</si>
  <si>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</si>
  <si>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</si>
  <si>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</si>
  <si>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</si>
  <si>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</si>
  <si>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</si>
  <si>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</si>
  <si>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</si>
  <si>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</si>
  <si>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</si>
  <si>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</si>
  <si>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</si>
  <si>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</si>
  <si>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</si>
  <si>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</si>
  <si>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</si>
  <si>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</si>
  <si>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</si>
  <si>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</si>
  <si>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</si>
  <si>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</si>
  <si>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</si>
  <si>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</si>
  <si>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</si>
  <si>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</si>
  <si>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</si>
  <si>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</si>
  <si>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</si>
  <si>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</si>
  <si>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</si>
  <si>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</si>
  <si>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</si>
  <si>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</si>
  <si>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</si>
  <si>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</si>
  <si>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</si>
  <si>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</si>
  <si>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</si>
  <si>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</si>
  <si>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</si>
  <si>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</si>
  <si>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</si>
  <si>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</si>
  <si>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</si>
  <si>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</si>
  <si>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</si>
  <si>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</si>
  <si>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</si>
  <si>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</si>
  <si>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</si>
  <si>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</si>
  <si>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</si>
  <si>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</si>
  <si>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</si>
  <si>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</si>
  <si>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</si>
  <si>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</si>
  <si>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</si>
  <si>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</si>
  <si>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</si>
  <si>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</si>
  <si>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</si>
  <si>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</si>
  <si>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</si>
  <si>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</si>
  <si>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</si>
  <si>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</si>
  <si>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</si>
  <si>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</si>
  <si>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</si>
  <si>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</si>
  <si>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</si>
  <si>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</si>
  <si>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</si>
  <si>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</si>
  <si>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</si>
  <si>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</si>
  <si>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</si>
  <si>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</si>
  <si>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</si>
  <si>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</si>
  <si>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</si>
  <si>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</si>
  <si>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</si>
  <si>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</si>
  <si>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</si>
  <si>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</si>
  <si>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</si>
  <si>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</si>
  <si>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</si>
  <si>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</si>
  <si>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</si>
  <si>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</si>
  <si>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</si>
  <si>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</si>
  <si>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</si>
  <si>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</si>
  <si>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</si>
  <si>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</si>
  <si>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</si>
  <si>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</si>
  <si>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</si>
  <si>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</si>
  <si>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</si>
  <si>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</si>
  <si>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</si>
  <si>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</si>
  <si>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</si>
  <si>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</si>
  <si>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</si>
  <si>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</si>
  <si>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</si>
  <si>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</si>
  <si>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</si>
  <si>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</si>
  <si>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</si>
  <si>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</si>
  <si>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</si>
  <si>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</si>
  <si>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</si>
  <si>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</si>
  <si>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</si>
  <si>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</si>
  <si>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</si>
  <si>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</si>
  <si>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</si>
  <si>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</si>
  <si>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</si>
  <si>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</si>
  <si>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</si>
  <si>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</si>
  <si>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</si>
  <si>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</si>
  <si>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</si>
  <si>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</si>
  <si>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</si>
  <si>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</si>
  <si>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</si>
  <si>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</si>
  <si>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</si>
  <si>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</si>
  <si>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</si>
  <si>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</si>
  <si>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</si>
  <si>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</si>
  <si>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</si>
  <si>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</si>
  <si>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</si>
  <si>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</si>
  <si>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</si>
  <si>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</si>
  <si>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</si>
  <si>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</si>
  <si>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</si>
  <si>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</si>
  <si>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</si>
  <si>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</si>
  <si>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</si>
  <si>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</si>
  <si>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</si>
  <si>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</si>
  <si>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</si>
  <si>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</si>
  <si>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</si>
  <si>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</si>
  <si>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</si>
  <si>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</si>
  <si>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</si>
  <si>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</si>
  <si>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</si>
  <si>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</si>
  <si>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</si>
  <si>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</si>
  <si>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</si>
  <si>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</si>
  <si>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</si>
  <si>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</si>
  <si>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</si>
  <si>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</si>
  <si>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</si>
  <si>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</si>
  <si>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</si>
  <si>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</si>
  <si>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</si>
  <si>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</si>
  <si>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</si>
  <si>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</si>
  <si>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</si>
  <si>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</si>
  <si>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</si>
  <si>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</si>
  <si>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</si>
  <si>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</si>
  <si>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</si>
  <si>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</si>
  <si>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</si>
  <si>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</si>
  <si>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</si>
  <si>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</si>
  <si>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</si>
  <si>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</si>
  <si>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</si>
  <si>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</si>
  <si>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</si>
  <si>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</si>
  <si>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</si>
  <si>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</si>
  <si>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</si>
  <si>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</si>
  <si>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</si>
  <si>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</si>
  <si>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</si>
  <si>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</si>
  <si>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</si>
  <si>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</si>
  <si>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</si>
  <si>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</si>
  <si>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</si>
  <si>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</si>
  <si>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</si>
  <si>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</si>
  <si>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</si>
  <si>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</si>
  <si>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</si>
  <si>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</si>
  <si>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</si>
  <si>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</si>
  <si>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</si>
  <si>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</si>
  <si>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</si>
  <si>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</si>
  <si>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</si>
  <si>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</si>
  <si>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</si>
  <si>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</si>
  <si>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</si>
  <si>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</si>
  <si>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</si>
  <si>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</si>
  <si>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</si>
  <si>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</si>
  <si>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</si>
  <si>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</si>
  <si>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</si>
  <si>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</si>
  <si>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</si>
  <si>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</si>
  <si>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</si>
  <si>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</si>
  <si>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</si>
  <si>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</si>
  <si>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</si>
  <si>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</si>
  <si>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</si>
  <si>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</si>
  <si>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</si>
  <si>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</si>
  <si>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</si>
  <si>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</si>
  <si>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</si>
  <si>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</si>
  <si>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</si>
  <si>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</si>
  <si>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</si>
  <si>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</si>
  <si>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</si>
  <si>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</si>
  <si>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</si>
  <si>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</si>
  <si>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</si>
  <si>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</si>
  <si>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</si>
  <si>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</si>
  <si>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</si>
  <si>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</si>
  <si>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</si>
  <si>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</si>
  <si>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</si>
  <si>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</si>
  <si>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</si>
  <si>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</si>
  <si>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</si>
  <si>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</si>
  <si>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</si>
  <si>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</si>
  <si>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</si>
  <si>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</si>
  <si>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</si>
  <si>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</si>
  <si>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</si>
  <si>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</si>
  <si>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</si>
  <si>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</si>
  <si>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</si>
  <si>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</si>
  <si>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</si>
  <si>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</si>
  <si>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</si>
  <si>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</si>
  <si>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</si>
  <si>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</si>
  <si>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</si>
  <si>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</si>
  <si>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</si>
  <si>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</si>
  <si>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</si>
  <si>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</si>
  <si>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</si>
  <si>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</si>
  <si>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</si>
  <si>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</si>
  <si>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</si>
  <si>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</si>
  <si>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</si>
  <si>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</si>
  <si>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</si>
  <si>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</si>
  <si>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</si>
  <si>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</si>
  <si>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</si>
  <si>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</si>
  <si>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</si>
  <si>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</si>
  <si>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</si>
  <si>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</si>
  <si>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</si>
  <si>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</si>
  <si>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</si>
  <si>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</si>
  <si>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</si>
  <si>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</si>
  <si>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</si>
  <si>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</si>
  <si>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</si>
  <si>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</si>
  <si>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</si>
  <si>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</si>
  <si>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</si>
  <si>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</si>
  <si>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</si>
  <si>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</si>
  <si>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</si>
  <si>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</si>
  <si>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</si>
  <si>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</si>
  <si>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</si>
  <si>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</si>
  <si>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</si>
  <si>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</si>
  <si>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</si>
  <si>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</si>
  <si>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</si>
  <si>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</si>
  <si>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</si>
  <si>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</si>
  <si>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</si>
  <si>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</si>
  <si>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</si>
  <si>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</si>
  <si>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</si>
  <si>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</si>
  <si>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</si>
  <si>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</si>
  <si>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</si>
  <si>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</si>
  <si>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</si>
  <si>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</si>
  <si>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</si>
  <si>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</si>
  <si>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</si>
  <si>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</si>
  <si>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</si>
  <si>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</si>
  <si>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</si>
  <si>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</si>
  <si>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</si>
  <si>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</si>
  <si>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</si>
  <si>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</si>
  <si>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</si>
  <si>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</si>
  <si>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</si>
  <si>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</si>
  <si>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</si>
  <si>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</si>
  <si>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</si>
  <si>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</si>
  <si>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</si>
  <si>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</si>
  <si>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</si>
  <si>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</si>
  <si>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</si>
  <si>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</si>
  <si>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</si>
  <si>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</si>
  <si>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</si>
  <si>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</si>
  <si>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</si>
  <si>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</si>
  <si>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</si>
  <si>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</si>
  <si>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</si>
  <si>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</si>
  <si>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</si>
  <si>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</si>
  <si>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</si>
  <si>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</si>
  <si>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</si>
  <si>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</si>
  <si>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</si>
  <si>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</si>
  <si>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</si>
  <si>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</si>
  <si>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</si>
  <si>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</si>
  <si>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</si>
  <si>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</si>
  <si>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</si>
  <si>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</si>
  <si>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</si>
  <si>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</si>
  <si>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</si>
  <si>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</si>
  <si>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</si>
  <si>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</si>
  <si>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</si>
  <si>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</si>
  <si>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</si>
  <si>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</si>
  <si>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</si>
  <si>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</si>
  <si>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</si>
  <si>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</si>
  <si>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</si>
  <si>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</si>
  <si>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</si>
  <si>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</si>
  <si>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</si>
  <si>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</si>
  <si>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</si>
  <si>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</si>
  <si>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</si>
  <si>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</si>
  <si>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</si>
  <si>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</si>
  <si>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</si>
  <si>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</si>
  <si>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</si>
  <si>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</si>
  <si>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</si>
  <si>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</si>
  <si>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</si>
  <si>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</si>
  <si>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</si>
  <si>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</si>
  <si>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</si>
  <si>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</si>
  <si>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</si>
  <si>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</si>
  <si>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</si>
  <si>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</si>
  <si>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</si>
  <si>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</si>
  <si>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</si>
  <si>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</si>
  <si>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</si>
  <si>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</si>
  <si>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</si>
  <si>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</si>
  <si>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</si>
  <si>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</si>
  <si>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</si>
  <si>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</si>
  <si>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</si>
  <si>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</si>
  <si>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</si>
  <si>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</si>
  <si>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</si>
  <si>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</si>
  <si>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</si>
  <si>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</si>
  <si>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</si>
  <si>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</si>
  <si>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</si>
  <si>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</si>
  <si>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</si>
  <si>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</si>
  <si>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</si>
  <si>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</si>
  <si>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</si>
  <si>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</si>
  <si>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</si>
  <si>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</si>
  <si>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</si>
  <si>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</si>
  <si>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</si>
  <si>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</si>
  <si>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</si>
  <si>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</si>
  <si>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</si>
  <si>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</si>
  <si>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</si>
  <si>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</si>
  <si>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</si>
  <si>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</si>
  <si>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</si>
  <si>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</si>
  <si>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</si>
  <si>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</si>
  <si>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</si>
  <si>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</si>
  <si>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</si>
  <si>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</si>
  <si>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</si>
  <si>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</si>
  <si>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</si>
  <si>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</si>
  <si>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</si>
  <si>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</si>
  <si>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</si>
  <si>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</si>
  <si>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</si>
  <si>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</si>
  <si>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</si>
  <si>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</si>
  <si>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</si>
  <si>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</si>
  <si>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</si>
  <si>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</si>
  <si>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</si>
  <si>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</si>
  <si>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</si>
  <si>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</si>
  <si>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</si>
  <si>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</si>
  <si>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</si>
  <si>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</si>
  <si>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</si>
  <si>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</si>
  <si>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</si>
  <si>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</si>
  <si>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</si>
  <si>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</si>
  <si>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</si>
  <si>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</si>
  <si>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</si>
  <si>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</si>
  <si>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</si>
  <si>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</si>
  <si>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</si>
  <si>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</si>
  <si>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</si>
  <si>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</si>
  <si>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</si>
  <si>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</si>
  <si>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</si>
  <si>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</si>
  <si>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</si>
  <si>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</si>
  <si>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</si>
  <si>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</si>
  <si>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</si>
  <si>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</si>
  <si>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</si>
  <si>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</si>
  <si>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</si>
  <si>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</si>
  <si>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</si>
  <si>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</si>
  <si>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</si>
  <si>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</si>
  <si>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</si>
  <si>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</si>
  <si>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</si>
  <si>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</si>
  <si>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</si>
  <si>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</si>
  <si>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</si>
  <si>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</si>
  <si>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</si>
  <si>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</si>
  <si>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</si>
  <si>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</si>
  <si>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</si>
  <si>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</si>
  <si>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</si>
  <si>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</si>
  <si>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</si>
  <si>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</si>
  <si>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</si>
  <si>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</si>
  <si>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</si>
  <si>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</si>
  <si>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</si>
  <si>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</si>
  <si>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</si>
  <si>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</si>
  <si>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</si>
  <si>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</si>
  <si>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</si>
  <si>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</si>
  <si>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</si>
  <si>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</si>
  <si>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</si>
  <si>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</si>
  <si>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</si>
  <si>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</si>
  <si>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</si>
  <si>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</si>
  <si>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</si>
  <si>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</si>
  <si>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</si>
  <si>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</si>
  <si>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</si>
  <si>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</si>
  <si>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</si>
  <si>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</si>
  <si>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</si>
  <si>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</si>
  <si>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</si>
  <si>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</si>
  <si>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</si>
  <si>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</si>
  <si>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</si>
  <si>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</si>
  <si>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</si>
  <si>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</si>
  <si>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</si>
  <si>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</si>
  <si>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</si>
  <si>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</si>
  <si>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</si>
  <si>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</si>
  <si>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</si>
  <si>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</si>
  <si>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</si>
  <si>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</si>
  <si>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</si>
  <si>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</si>
  <si>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</si>
  <si>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</si>
  <si>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</si>
  <si>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</si>
  <si>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</si>
  <si>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</si>
  <si>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</si>
  <si>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</si>
  <si>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</si>
  <si>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</si>
  <si>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</si>
  <si>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</si>
  <si>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</si>
  <si>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</si>
  <si>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</si>
  <si>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</si>
  <si>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</si>
  <si>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</si>
  <si>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</si>
  <si>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</si>
  <si>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</si>
  <si>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</si>
  <si>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</si>
  <si>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</si>
  <si>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</si>
  <si>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</si>
  <si>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</si>
  <si>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</si>
  <si>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</si>
  <si>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</si>
  <si>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</si>
  <si>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</si>
  <si>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</si>
  <si>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</si>
  <si>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</si>
  <si>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</si>
  <si>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</si>
  <si>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</si>
  <si>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</si>
  <si>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</si>
  <si>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</si>
  <si>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</si>
  <si>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</si>
  <si>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</si>
  <si>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</si>
  <si>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</si>
  <si>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</si>
  <si>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</si>
  <si>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</si>
  <si>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</si>
  <si>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</si>
  <si>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</si>
  <si>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</si>
  <si>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</si>
  <si>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</si>
  <si>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</si>
  <si>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</si>
  <si>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</si>
  <si>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</si>
  <si>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</si>
  <si>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</si>
  <si>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</si>
  <si>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</si>
  <si>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</si>
  <si>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</si>
  <si>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</si>
  <si>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</si>
  <si>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</si>
  <si>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</si>
  <si>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</si>
  <si>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</si>
  <si>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</si>
  <si>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</si>
  <si>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</si>
  <si>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</si>
  <si>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</si>
  <si>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</si>
  <si>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</si>
  <si>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</si>
  <si>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</si>
  <si>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</si>
  <si>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</si>
  <si>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</si>
  <si>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</si>
  <si>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</si>
  <si>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</si>
  <si>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</si>
  <si>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</si>
  <si>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</si>
  <si>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</si>
  <si>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</si>
  <si>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</si>
  <si>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</si>
  <si>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</si>
  <si>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</si>
  <si>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</si>
  <si>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</si>
  <si>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</si>
  <si>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</si>
  <si>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</si>
  <si>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</si>
  <si>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</si>
  <si>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</si>
  <si>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</si>
  <si>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</si>
  <si>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</si>
  <si>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</si>
  <si>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</si>
  <si>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</si>
  <si>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</si>
  <si>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</si>
  <si>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</si>
  <si>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</si>
  <si>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</si>
  <si>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</si>
  <si>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</si>
  <si>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</si>
  <si>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</si>
  <si>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</si>
  <si>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</si>
  <si>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</si>
  <si>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</si>
  <si>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</si>
  <si>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</si>
  <si>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</si>
  <si>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</si>
  <si>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</si>
  <si>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</si>
  <si>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</si>
  <si>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</si>
  <si>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</si>
  <si>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</si>
  <si>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</si>
  <si>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</si>
  <si>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</si>
  <si>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</si>
  <si>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</si>
  <si>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</si>
  <si>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</si>
  <si>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</si>
  <si>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</si>
  <si>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</si>
  <si>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</si>
  <si>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</si>
  <si>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</si>
  <si>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</si>
  <si>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</si>
  <si>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</si>
  <si>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</si>
  <si>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</si>
  <si>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</si>
  <si>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</si>
  <si>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</si>
  <si>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</si>
  <si>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</si>
  <si>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</si>
  <si>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</si>
  <si>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</si>
  <si>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</si>
  <si>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</si>
  <si>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</si>
  <si>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</si>
  <si>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</si>
  <si>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</si>
  <si>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</si>
  <si>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</si>
  <si>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</si>
  <si>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</si>
  <si>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</si>
  <si>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</si>
  <si>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</si>
  <si>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</si>
  <si>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</si>
  <si>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</si>
  <si>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</si>
  <si>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</si>
  <si>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</si>
  <si>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</si>
  <si>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</si>
  <si>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</si>
  <si>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</si>
  <si>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</si>
  <si>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</si>
  <si>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</si>
  <si>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</si>
  <si>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</si>
  <si>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</si>
  <si>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</si>
  <si>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</si>
  <si>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</si>
  <si>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</si>
  <si>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</si>
  <si>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</si>
  <si>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</si>
  <si>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</si>
  <si>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</si>
  <si>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</si>
  <si>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</si>
  <si>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</si>
  <si>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</si>
  <si>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</si>
  <si>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</si>
  <si>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</si>
  <si>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</si>
  <si>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</si>
  <si>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</si>
  <si>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</si>
  <si>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</si>
  <si>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</si>
  <si>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</si>
  <si>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</si>
  <si>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</si>
  <si>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</si>
  <si>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</si>
  <si>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</si>
  <si>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</si>
  <si>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</si>
  <si>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</si>
  <si>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</si>
  <si>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</si>
  <si>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</si>
  <si>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</si>
  <si>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</si>
  <si>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</si>
  <si>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</si>
  <si>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</si>
  <si>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</si>
  <si>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</si>
  <si>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</si>
  <si>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</si>
  <si>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</si>
  <si>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</si>
  <si>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</si>
  <si>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</si>
  <si>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</si>
  <si>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</si>
  <si>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</si>
  <si>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</si>
  <si>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</si>
  <si>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</si>
  <si>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</si>
  <si>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</si>
  <si>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</si>
  <si>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</si>
  <si>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</si>
  <si>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</si>
  <si>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</si>
  <si>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</si>
  <si>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</si>
  <si>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</si>
  <si>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</si>
  <si>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</si>
  <si>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</si>
  <si>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</si>
  <si>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</si>
  <si>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</si>
  <si>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</si>
  <si>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</si>
  <si>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</si>
  <si>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</si>
  <si>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</si>
  <si>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</si>
  <si>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</si>
  <si>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</si>
  <si>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</si>
  <si>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</si>
  <si>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</si>
  <si>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</si>
  <si>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</si>
  <si>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</si>
  <si>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</si>
  <si>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</si>
  <si>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</si>
  <si>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</si>
  <si>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</si>
  <si>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</si>
  <si>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</si>
  <si>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</si>
  <si>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</si>
  <si>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</si>
  <si>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</si>
  <si>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</si>
  <si>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</si>
  <si>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</si>
  <si>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</si>
  <si>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</si>
  <si>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</si>
  <si>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</si>
  <si>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</si>
  <si>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</si>
  <si>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</si>
  <si>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</si>
  <si>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</si>
  <si>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</si>
  <si>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</si>
  <si>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</si>
  <si>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</si>
  <si>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</si>
  <si>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</si>
  <si>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</si>
  <si>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</si>
  <si>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</si>
  <si>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</si>
  <si>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</si>
  <si>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</si>
  <si>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</si>
  <si>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</si>
  <si>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</si>
  <si>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</si>
  <si>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</si>
  <si>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</si>
  <si>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</si>
  <si>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</si>
  <si>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</si>
  <si>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</si>
  <si>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</si>
  <si>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</si>
  <si>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</si>
  <si>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</si>
  <si>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</si>
  <si>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</si>
  <si>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</si>
  <si>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</si>
  <si>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</si>
  <si>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</si>
  <si>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</si>
  <si>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</si>
  <si>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</si>
  <si>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</si>
  <si>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</si>
  <si>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</si>
  <si>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</si>
  <si>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</si>
  <si>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</si>
  <si>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</si>
  <si>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</si>
  <si>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</si>
  <si>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</si>
  <si>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</si>
  <si>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</si>
  <si>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</si>
  <si>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</si>
  <si>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</si>
  <si>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</si>
  <si>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</si>
  <si>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</si>
  <si>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</si>
  <si>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</si>
  <si>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</si>
  <si>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</si>
  <si>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</si>
  <si>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</si>
  <si>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</si>
  <si>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</si>
  <si>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</si>
  <si>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</si>
  <si>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</si>
  <si>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</si>
  <si>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</si>
  <si>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</si>
  <si>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</si>
  <si>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</si>
  <si>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</si>
  <si>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</si>
  <si>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</si>
  <si>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</si>
  <si>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</si>
  <si>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</si>
  <si>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</si>
  <si>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</si>
  <si>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</si>
  <si>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</si>
  <si>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</si>
  <si>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</si>
  <si>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</si>
  <si>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</si>
  <si>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</si>
  <si>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</si>
  <si>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</si>
  <si>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</si>
  <si>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</si>
  <si>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</si>
  <si>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</si>
  <si>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</si>
  <si>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</si>
  <si>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</si>
  <si>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</si>
  <si>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</si>
  <si>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</si>
  <si>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</si>
  <si>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</si>
  <si>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</si>
  <si>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</si>
  <si>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</si>
  <si>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</si>
  <si>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</si>
  <si>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</si>
  <si>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</si>
  <si>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</si>
  <si>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</si>
  <si>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</si>
  <si>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</si>
  <si>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</si>
  <si>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</si>
  <si>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</si>
  <si>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</si>
  <si>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</si>
  <si>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</si>
  <si>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</si>
  <si>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</si>
  <si>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</si>
  <si>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</si>
  <si>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</si>
  <si>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</si>
  <si>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</si>
  <si>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</si>
  <si>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</si>
  <si>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</si>
  <si>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</si>
  <si>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</si>
  <si>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</si>
  <si>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</si>
  <si>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</si>
  <si>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</si>
  <si>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</si>
  <si>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</si>
  <si>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</si>
  <si>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</si>
  <si>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</si>
  <si>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</si>
  <si>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</si>
  <si>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</si>
  <si>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</si>
  <si>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</si>
  <si>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</si>
  <si>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</si>
  <si>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</si>
  <si>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</si>
  <si>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</si>
  <si>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</si>
  <si>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</si>
  <si>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</si>
  <si>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</si>
  <si>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</si>
  <si>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</si>
  <si>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</si>
  <si>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</si>
  <si>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</si>
  <si>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</si>
  <si>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</si>
  <si>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</si>
  <si>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</si>
  <si>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</si>
  <si>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</si>
  <si>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</si>
  <si>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</si>
  <si>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</si>
  <si>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</si>
  <si>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</si>
  <si>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</si>
  <si>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</si>
  <si>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</si>
  <si>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</si>
  <si>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</si>
  <si>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</si>
  <si>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</si>
  <si>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</si>
  <si>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</si>
  <si>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</si>
  <si>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</si>
  <si>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</si>
  <si>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</si>
  <si>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</si>
  <si>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</si>
  <si>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</si>
  <si>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</si>
  <si>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</si>
  <si>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</si>
  <si>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</si>
  <si>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</si>
  <si>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</si>
  <si>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</si>
  <si>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</si>
  <si>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</si>
  <si>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</si>
  <si>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</si>
  <si>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</si>
  <si>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</si>
  <si>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</si>
  <si>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</si>
  <si>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</si>
  <si>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</si>
  <si>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</si>
  <si>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</si>
  <si>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</si>
  <si>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</si>
  <si>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</si>
  <si>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</si>
  <si>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</si>
  <si>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</si>
  <si>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</si>
  <si>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</si>
  <si>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</si>
  <si>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</si>
  <si>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</si>
  <si>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</si>
  <si>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</si>
  <si>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</si>
  <si>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</si>
  <si>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</si>
  <si>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</si>
  <si>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</si>
  <si>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</si>
  <si>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</si>
  <si>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</si>
  <si>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</si>
  <si>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</si>
  <si>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</si>
  <si>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</si>
  <si>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</si>
  <si>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</si>
  <si>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</si>
  <si>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</si>
  <si>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</si>
  <si>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</si>
  <si>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</si>
  <si>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</si>
  <si>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</si>
  <si>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</si>
  <si>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</si>
  <si>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</si>
  <si>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</si>
  <si>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</si>
  <si>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</si>
  <si>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</si>
  <si>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</si>
  <si>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</si>
  <si>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</si>
  <si>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</si>
  <si>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</si>
  <si>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</si>
  <si>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</si>
  <si>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</si>
  <si>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</si>
  <si>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</si>
  <si>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</si>
  <si>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</si>
  <si>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</si>
  <si>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</si>
  <si>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</si>
  <si>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</si>
  <si>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</si>
  <si>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</si>
  <si>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</si>
  <si>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</si>
  <si>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</si>
  <si>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</si>
  <si>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</si>
  <si>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</si>
  <si>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</si>
  <si>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</si>
  <si>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</si>
  <si>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</si>
  <si>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</si>
  <si>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</si>
  <si>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</si>
  <si>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</si>
  <si>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</si>
  <si>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</si>
  <si>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</si>
  <si>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</si>
  <si>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</si>
  <si>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</si>
  <si>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</si>
  <si>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</si>
  <si>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</si>
  <si>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</si>
  <si>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</si>
  <si>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</si>
  <si>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</si>
  <si>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</si>
  <si>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</si>
  <si>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</si>
  <si>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</si>
  <si>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</si>
  <si>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</si>
  <si>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</si>
  <si>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</si>
  <si>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</si>
  <si>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</si>
  <si>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</si>
  <si>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</si>
  <si>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</si>
  <si>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</si>
  <si>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</si>
  <si>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</si>
  <si>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</si>
  <si>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</si>
  <si>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</si>
  <si>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</si>
  <si>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</si>
  <si>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</si>
  <si>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</si>
  <si>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</si>
  <si>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</si>
  <si>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</si>
  <si>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</si>
  <si>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</si>
  <si>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</si>
  <si>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</si>
  <si>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</si>
  <si>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</si>
  <si>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</si>
  <si>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</si>
  <si>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</si>
  <si>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</si>
  <si>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</si>
  <si>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</si>
  <si>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</si>
  <si>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</si>
  <si>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</si>
  <si>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</si>
  <si>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</si>
  <si>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</si>
  <si>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</si>
  <si>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</si>
  <si>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</si>
  <si>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</si>
  <si>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</si>
  <si>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</si>
  <si>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</si>
  <si>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</si>
  <si>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</si>
  <si>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</si>
  <si>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</si>
  <si>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</si>
  <si>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</si>
  <si>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</si>
  <si>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</si>
  <si>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</si>
  <si>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</si>
  <si>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</si>
  <si>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</si>
  <si>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</si>
  <si>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</si>
  <si>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</si>
  <si>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</si>
  <si>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</si>
  <si>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</si>
  <si>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</si>
  <si>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</si>
  <si>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</si>
  <si>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</si>
  <si>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</si>
  <si>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</si>
  <si>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</si>
  <si>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</si>
  <si>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</si>
  <si>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</si>
  <si>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</si>
  <si>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</si>
  <si>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</si>
  <si>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</si>
  <si>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</si>
  <si>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</si>
  <si>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</si>
  <si>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</si>
  <si>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</si>
  <si>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</si>
  <si>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</si>
  <si>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</si>
  <si>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</si>
  <si>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</si>
  <si>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</si>
  <si>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</si>
  <si>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</si>
  <si>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</si>
  <si>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</si>
  <si>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</si>
  <si>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</si>
  <si>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</si>
  <si>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</si>
  <si>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</si>
  <si>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</si>
  <si>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</si>
  <si>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</si>
  <si>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</si>
  <si>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</si>
  <si>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</si>
  <si>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</si>
  <si>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</si>
  <si>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</si>
  <si>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</si>
  <si>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</si>
  <si>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</si>
  <si>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</si>
  <si>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</si>
  <si>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</si>
  <si>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</si>
  <si>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</si>
  <si>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</si>
  <si>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</si>
  <si>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</si>
  <si>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</si>
  <si>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</si>
  <si>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</si>
  <si>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</si>
  <si>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</si>
  <si>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</si>
  <si>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</si>
  <si>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</si>
  <si>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</si>
  <si>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</si>
  <si>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</si>
  <si>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</si>
  <si>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</si>
  <si>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</si>
  <si>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</si>
  <si>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</si>
  <si>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</si>
  <si>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</si>
  <si>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</si>
  <si>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</si>
  <si>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</si>
  <si>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</si>
  <si>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</si>
  <si>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</si>
  <si>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</si>
  <si>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</si>
  <si>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</si>
  <si>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</si>
  <si>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</si>
  <si>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</si>
  <si>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</si>
  <si>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</si>
  <si>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</si>
  <si>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</si>
  <si>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</si>
  <si>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</si>
  <si>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</si>
  <si>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</si>
  <si>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</si>
  <si>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</si>
  <si>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</si>
  <si>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</si>
  <si>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</si>
  <si>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</si>
  <si>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</si>
  <si>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</si>
  <si>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</si>
  <si>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</si>
  <si>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</si>
  <si>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</si>
  <si>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</si>
  <si>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</si>
  <si>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</si>
  <si>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</si>
  <si>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</si>
  <si>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</si>
  <si>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</si>
  <si>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</si>
  <si>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</si>
  <si>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</si>
  <si>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</si>
  <si>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</si>
  <si>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</si>
  <si>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</si>
  <si>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</si>
  <si>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</si>
  <si>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</si>
  <si>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</si>
  <si>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</si>
  <si>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</si>
  <si>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</si>
  <si>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</si>
  <si>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</si>
  <si>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</si>
  <si>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</si>
  <si>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</si>
  <si>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</si>
  <si>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</si>
  <si>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</si>
  <si>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</si>
  <si>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</si>
  <si>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</si>
  <si>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</si>
  <si>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</si>
  <si>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</si>
  <si>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</si>
  <si>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</si>
  <si>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</si>
  <si>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</si>
  <si>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</si>
  <si>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</si>
  <si>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</si>
  <si>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</si>
  <si>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</si>
  <si>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</si>
  <si>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</si>
  <si>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</si>
  <si>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</si>
  <si>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</si>
  <si>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</si>
  <si>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</si>
  <si>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</si>
  <si>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</si>
  <si>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</si>
  <si>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</si>
  <si>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</si>
  <si>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</si>
  <si>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</si>
  <si>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</si>
  <si>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</si>
  <si>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</si>
  <si>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</si>
  <si>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</si>
  <si>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</si>
  <si>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</si>
  <si>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</si>
  <si>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</si>
  <si>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</si>
  <si>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</si>
  <si>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</si>
  <si>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</si>
  <si>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</si>
  <si>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</si>
  <si>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</si>
  <si>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</si>
  <si>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</si>
  <si>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</si>
  <si>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</si>
  <si>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</si>
  <si>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</si>
  <si>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</si>
  <si>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</si>
  <si>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</si>
  <si>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</si>
  <si>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</si>
  <si>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</si>
  <si>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</si>
  <si>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</si>
  <si>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</si>
  <si>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</si>
  <si>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</si>
  <si>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</si>
  <si>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</si>
  <si>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</si>
  <si>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</si>
  <si>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</si>
  <si>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</si>
  <si>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</si>
  <si>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</si>
  <si>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</si>
  <si>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</si>
  <si>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</si>
  <si>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</si>
  <si>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</si>
  <si>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</si>
  <si>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</si>
  <si>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</si>
  <si>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</si>
  <si>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</si>
  <si>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</si>
  <si>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</si>
  <si>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</si>
  <si>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</si>
  <si>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</si>
  <si>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</si>
  <si>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</si>
  <si>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</si>
  <si>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</si>
  <si>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</si>
  <si>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</si>
  <si>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</si>
  <si>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</si>
  <si>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</si>
  <si>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</si>
  <si>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</si>
  <si>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</si>
  <si>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</si>
  <si>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</si>
  <si>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</si>
  <si>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</si>
  <si>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</si>
  <si>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</si>
  <si>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</si>
  <si>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</si>
  <si>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</si>
  <si>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</si>
  <si>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</si>
  <si>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</si>
  <si>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</si>
  <si>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</si>
  <si>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</si>
  <si>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</si>
  <si>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</si>
  <si>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</si>
  <si>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</si>
  <si>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</si>
  <si>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</si>
  <si>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</si>
  <si>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</si>
  <si>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</si>
  <si>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</si>
  <si>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</si>
  <si>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</si>
  <si>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</si>
  <si>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</si>
  <si>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</si>
  <si>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</si>
  <si>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</si>
  <si>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</si>
  <si>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</si>
  <si>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</si>
  <si>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</si>
  <si>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</si>
  <si>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</si>
  <si>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</si>
  <si>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</si>
  <si>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</si>
  <si>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</si>
  <si>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</si>
  <si>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</si>
  <si>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</si>
  <si>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</si>
  <si>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</si>
  <si>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</si>
  <si>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</si>
  <si>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</si>
  <si>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</si>
  <si>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</si>
  <si>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</si>
  <si>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</si>
  <si>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</si>
  <si>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</si>
  <si>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</si>
  <si>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</si>
  <si>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</si>
  <si>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</si>
  <si>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</si>
  <si>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</si>
  <si>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</si>
  <si>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</si>
  <si>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</si>
  <si>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</si>
  <si>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</si>
  <si>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</si>
  <si>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</si>
  <si>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</si>
  <si>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</si>
  <si>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</si>
  <si>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</si>
  <si>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</si>
  <si>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</si>
  <si>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</si>
  <si>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</si>
  <si>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</si>
  <si>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</si>
  <si>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</si>
  <si>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</si>
  <si>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</si>
  <si>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</si>
  <si>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</si>
  <si>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</si>
  <si>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</si>
  <si>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</si>
  <si>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</si>
  <si>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</si>
  <si>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</si>
  <si>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</si>
  <si>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</si>
  <si>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</si>
  <si>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</si>
  <si>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</si>
  <si>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</si>
  <si>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</si>
  <si>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</si>
  <si>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</si>
  <si>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</si>
  <si>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</si>
  <si>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</si>
  <si>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</si>
  <si>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</si>
  <si>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</si>
  <si>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</si>
  <si>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</si>
  <si>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</si>
  <si>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</si>
  <si>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</si>
  <si>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</si>
  <si>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</si>
  <si>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</si>
  <si>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</si>
  <si>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</si>
  <si>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</si>
  <si>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</si>
  <si>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</si>
  <si>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</si>
  <si>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</si>
  <si>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</si>
  <si>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</si>
  <si>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</si>
  <si>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</si>
  <si>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</si>
  <si>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</si>
  <si>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</si>
  <si>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</si>
  <si>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</si>
  <si>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</si>
  <si>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</si>
  <si>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</si>
  <si>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</si>
  <si>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</si>
  <si>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</si>
  <si>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</si>
  <si>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</si>
  <si>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</si>
  <si>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</si>
  <si>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</si>
  <si>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</si>
  <si>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</si>
  <si>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</si>
  <si>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</si>
  <si>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</si>
  <si>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</si>
  <si>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</si>
  <si>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</si>
  <si>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</si>
  <si>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</si>
  <si>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</si>
  <si>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</si>
  <si>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</si>
  <si>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</si>
  <si>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</si>
  <si>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</si>
  <si>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</si>
  <si>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</si>
  <si>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</si>
  <si>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</si>
  <si>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</si>
  <si>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</si>
  <si>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</si>
  <si>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</si>
  <si>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</si>
  <si>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</si>
  <si>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</si>
  <si>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</si>
  <si>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</si>
  <si>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</si>
  <si>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</si>
  <si>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</si>
  <si>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</si>
  <si>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</si>
  <si>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</si>
  <si>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</si>
  <si>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</si>
  <si>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</si>
  <si>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</si>
  <si>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</si>
  <si>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</si>
  <si>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</si>
  <si>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</si>
  <si>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</si>
  <si>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</si>
  <si>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</si>
  <si>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</si>
  <si>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</si>
  <si>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</si>
  <si>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</si>
  <si>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</si>
  <si>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</si>
  <si>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</si>
  <si>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</si>
  <si>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</si>
  <si>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</si>
  <si>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</si>
  <si>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</si>
  <si>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</si>
  <si>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</si>
  <si>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</si>
  <si>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</si>
  <si>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</si>
  <si>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</si>
  <si>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</si>
  <si>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</si>
  <si>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</si>
  <si>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</si>
  <si>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</si>
  <si>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</si>
  <si>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</si>
  <si>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</si>
  <si>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</si>
  <si>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</si>
  <si>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</si>
  <si>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</si>
  <si>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</si>
  <si>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</si>
  <si>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</si>
  <si>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</si>
  <si>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</si>
  <si>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</si>
  <si>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</si>
  <si>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</si>
  <si>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</si>
  <si>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</si>
  <si>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</si>
  <si>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</si>
  <si>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</si>
  <si>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</si>
  <si>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</si>
  <si>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</si>
  <si>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</si>
  <si>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</si>
  <si>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</si>
  <si>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</si>
  <si>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</si>
  <si>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</si>
  <si>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</si>
  <si>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</si>
  <si>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</si>
  <si>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</si>
  <si>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</si>
  <si>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</si>
  <si>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</si>
  <si>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</si>
  <si>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</si>
  <si>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</si>
  <si>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</si>
  <si>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</si>
  <si>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</si>
  <si>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</si>
  <si>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</si>
  <si>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</si>
  <si>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</si>
  <si>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</si>
  <si>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</si>
  <si>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</si>
  <si>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</si>
  <si>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</si>
  <si>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</si>
  <si>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</si>
  <si>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</si>
  <si>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</si>
  <si>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</si>
  <si>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</si>
  <si>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</si>
  <si>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</si>
  <si>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</si>
  <si>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</si>
  <si>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</si>
  <si>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</si>
  <si>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</si>
  <si>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</si>
  <si>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</si>
  <si>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</si>
  <si>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</si>
  <si>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</si>
  <si>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</si>
  <si>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</si>
  <si>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</si>
  <si>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</si>
  <si>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</si>
  <si>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</si>
  <si>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</si>
  <si>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</si>
  <si>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</si>
  <si>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</si>
  <si>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</si>
  <si>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</si>
  <si>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</si>
  <si>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</si>
  <si>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</si>
  <si>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</si>
  <si>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</si>
  <si>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</si>
  <si>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</si>
  <si>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</si>
  <si>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</si>
  <si>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</si>
  <si>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</si>
  <si>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</si>
  <si>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</si>
  <si>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</si>
  <si>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</si>
  <si>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</si>
  <si>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</si>
  <si>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</si>
  <si>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</si>
  <si>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</si>
  <si>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</si>
  <si>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</si>
  <si>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</si>
  <si>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</si>
  <si>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</si>
  <si>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</si>
  <si>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</si>
  <si>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</si>
  <si>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</si>
  <si>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</si>
  <si>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</si>
  <si>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</si>
  <si>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</si>
  <si>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</si>
  <si>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</si>
  <si>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</si>
  <si>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</si>
  <si>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</si>
  <si>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</si>
  <si>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</si>
  <si>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</si>
  <si>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</si>
  <si>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</si>
  <si>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</si>
  <si>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</si>
  <si>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</si>
  <si>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</si>
  <si>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</si>
  <si>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</si>
  <si>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</si>
  <si>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</si>
  <si>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</si>
  <si>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</si>
  <si>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</si>
  <si>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</si>
  <si>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</si>
  <si>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</si>
  <si>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</si>
  <si>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</si>
  <si>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</si>
  <si>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</si>
  <si>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</si>
  <si>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</si>
  <si>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</si>
  <si>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</si>
  <si>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</si>
  <si>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</si>
  <si>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</si>
  <si>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</si>
  <si>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</si>
  <si>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</si>
  <si>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</si>
  <si>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</si>
  <si>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</si>
  <si>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</si>
  <si>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</si>
  <si>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</si>
  <si>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</si>
  <si>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</si>
  <si>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</si>
  <si>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</si>
  <si>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</si>
  <si>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</si>
  <si>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</si>
  <si>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</si>
  <si>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</si>
  <si>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</si>
  <si>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</si>
  <si>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</si>
  <si>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</si>
  <si>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</si>
  <si>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</si>
  <si>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</si>
  <si>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</si>
  <si>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</si>
  <si>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</si>
  <si>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</si>
  <si>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</si>
  <si>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</si>
  <si>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</si>
  <si>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</si>
  <si>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</si>
  <si>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</si>
  <si>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</si>
  <si>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</si>
  <si>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</si>
  <si>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</si>
  <si>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</si>
  <si>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</si>
  <si>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</si>
  <si>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</si>
  <si>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</si>
  <si>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</si>
  <si>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</si>
  <si>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</si>
  <si>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</si>
  <si>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</si>
  <si>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</si>
  <si>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</si>
  <si>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</si>
  <si>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</si>
  <si>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</si>
  <si>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</si>
  <si>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</si>
  <si>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</si>
  <si>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</si>
  <si>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</si>
  <si>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</si>
  <si>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</si>
  <si>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</si>
  <si>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</si>
  <si>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</si>
  <si>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</si>
  <si>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</si>
  <si>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</si>
  <si>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</si>
  <si>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</si>
  <si>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</si>
  <si>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</si>
  <si>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</si>
  <si>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</si>
  <si>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</si>
  <si>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</si>
  <si>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</si>
  <si>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</si>
  <si>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</si>
  <si>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</si>
  <si>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</si>
  <si>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</si>
  <si>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</si>
  <si>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</si>
  <si>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</si>
  <si>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</si>
  <si>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</si>
  <si>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</si>
  <si>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</si>
  <si>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</si>
  <si>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</si>
  <si>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</si>
  <si>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</si>
  <si>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</si>
  <si>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</si>
  <si>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</si>
  <si>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</si>
  <si>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</si>
  <si>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</si>
  <si>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</si>
  <si>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</si>
  <si>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</si>
  <si>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</si>
  <si>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</si>
  <si>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</si>
  <si>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</si>
  <si>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</si>
  <si>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</si>
  <si>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</si>
  <si>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</si>
  <si>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</si>
  <si>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</si>
  <si>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</si>
  <si>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</si>
  <si>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</si>
  <si>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</si>
  <si>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</si>
  <si>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</si>
  <si>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</si>
  <si>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</si>
  <si>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</si>
  <si>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</si>
  <si>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</si>
  <si>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</si>
  <si>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</si>
  <si>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</si>
  <si>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</si>
  <si>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</si>
  <si>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</si>
  <si>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</si>
  <si>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</si>
  <si>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</si>
  <si>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</si>
  <si>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</si>
  <si>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</si>
  <si>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</si>
  <si>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</si>
  <si>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</si>
  <si>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</si>
  <si>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</si>
  <si>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</si>
  <si>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</si>
  <si>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</si>
  <si>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</si>
  <si>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</si>
  <si>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</si>
  <si>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</si>
  <si>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</si>
  <si>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</si>
  <si>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</si>
  <si>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</si>
  <si>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</si>
  <si>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</si>
  <si>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</si>
  <si>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</si>
  <si>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</si>
  <si>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</si>
  <si>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</si>
  <si>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</si>
  <si>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</si>
  <si>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</si>
  <si>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</si>
  <si>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</si>
  <si>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</si>
  <si>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</si>
  <si>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</si>
  <si>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</si>
  <si>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</si>
  <si>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</si>
  <si>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</si>
  <si>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</si>
  <si>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</si>
  <si>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</si>
  <si>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</si>
  <si>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</si>
  <si>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</si>
  <si>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</si>
  <si>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</si>
  <si>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</si>
  <si>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</si>
  <si>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</si>
  <si>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</si>
  <si>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</si>
  <si>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</si>
  <si>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</si>
  <si>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</si>
  <si>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</si>
  <si>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</si>
  <si>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</si>
  <si>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</si>
  <si>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</si>
  <si>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</si>
  <si>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</si>
  <si>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</si>
  <si>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</si>
  <si>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</si>
  <si>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</si>
  <si>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</si>
  <si>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</si>
  <si>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</si>
  <si>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</si>
  <si>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</si>
  <si>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</si>
  <si>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</si>
  <si>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</si>
  <si>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</si>
  <si>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</si>
  <si>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</si>
  <si>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</si>
  <si>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</si>
  <si>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</si>
  <si>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</si>
  <si>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</si>
  <si>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</si>
  <si>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</si>
  <si>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</si>
  <si>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</si>
  <si>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</si>
  <si>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</si>
  <si>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</si>
  <si>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</si>
  <si>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</si>
  <si>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</si>
  <si>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</si>
  <si>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</si>
  <si>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</si>
  <si>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</si>
  <si>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</si>
  <si>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</si>
  <si>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</si>
  <si>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</si>
  <si>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</si>
  <si>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</si>
  <si>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</si>
  <si>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</si>
  <si>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</si>
  <si>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</si>
  <si>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</si>
  <si>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</si>
  <si>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</si>
  <si>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</si>
  <si>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</si>
  <si>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</si>
  <si>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</si>
  <si>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</si>
  <si>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</si>
  <si>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</si>
  <si>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</si>
  <si>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</si>
  <si>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</si>
  <si>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</si>
  <si>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</si>
  <si>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</si>
  <si>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</si>
  <si>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</si>
  <si>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</si>
  <si>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</si>
  <si>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</si>
  <si>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</si>
  <si>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</si>
  <si>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</si>
  <si>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</si>
  <si>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</si>
  <si>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</si>
  <si>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</si>
  <si>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</si>
  <si>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</si>
  <si>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</si>
  <si>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</si>
  <si>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</si>
  <si>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</si>
  <si>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</si>
  <si>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</si>
  <si>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</si>
  <si>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</si>
  <si>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</si>
  <si>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</si>
  <si>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</si>
  <si>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</si>
  <si>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</si>
  <si>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</si>
  <si>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</si>
  <si>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</si>
  <si>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</si>
  <si>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</si>
  <si>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</si>
  <si>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</si>
  <si>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</si>
  <si>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</si>
  <si>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</si>
  <si>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</si>
  <si>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</si>
  <si>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</si>
  <si>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</si>
  <si>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</si>
  <si>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</si>
  <si>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</si>
  <si>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</si>
  <si>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</si>
  <si>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</si>
  <si>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</si>
  <si>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</si>
  <si>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</si>
  <si>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</si>
  <si>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</si>
  <si>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</si>
  <si>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</si>
  <si>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</si>
  <si>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</si>
  <si>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</si>
  <si>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</si>
  <si>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</si>
  <si>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</si>
  <si>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</si>
  <si>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</si>
  <si>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</si>
  <si>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</si>
  <si>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</si>
  <si>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</si>
  <si>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</si>
  <si>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</si>
  <si>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</si>
  <si>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</si>
  <si>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</si>
  <si>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</si>
  <si>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</si>
  <si>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</si>
  <si>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</si>
  <si>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</si>
  <si>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</si>
  <si>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</si>
  <si>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</si>
  <si>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</si>
  <si>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</si>
  <si>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</si>
  <si>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</si>
  <si>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</si>
  <si>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</si>
  <si>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</si>
  <si>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</si>
  <si>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</si>
  <si>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</si>
  <si>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</si>
  <si>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</si>
  <si>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</si>
  <si>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</si>
  <si>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</si>
  <si>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</si>
  <si>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</si>
  <si>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</si>
  <si>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</si>
  <si>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</si>
  <si>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</si>
  <si>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</si>
  <si>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</si>
  <si>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</si>
  <si>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</si>
  <si>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</si>
  <si>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</si>
  <si>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</si>
  <si>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</si>
  <si>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</si>
  <si>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</si>
  <si>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</si>
  <si>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</si>
  <si>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</si>
  <si>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</si>
  <si>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</si>
  <si>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</si>
  <si>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</si>
  <si>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</si>
  <si>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</si>
  <si>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</si>
  <si>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</si>
  <si>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</si>
  <si>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</si>
  <si>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</si>
  <si>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</si>
  <si>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</si>
  <si>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</si>
  <si>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</si>
  <si>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</si>
  <si>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</si>
  <si>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</si>
  <si>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</si>
  <si>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</si>
  <si>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</si>
  <si>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</si>
  <si>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</si>
  <si>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</si>
  <si>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</si>
  <si>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</si>
  <si>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</si>
  <si>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</si>
  <si>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</si>
  <si>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</si>
  <si>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</si>
  <si>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</si>
  <si>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</si>
  <si>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</si>
  <si>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</si>
  <si>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</si>
  <si>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</si>
  <si>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</si>
  <si>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</si>
  <si>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</si>
  <si>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</si>
  <si>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</si>
  <si>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</si>
  <si>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</si>
  <si>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</si>
  <si>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</si>
  <si>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</si>
  <si>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</si>
  <si>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</si>
  <si>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</si>
  <si>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</si>
  <si>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</si>
  <si>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</si>
  <si>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</si>
  <si>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</si>
  <si>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</si>
  <si>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</si>
  <si>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</si>
  <si>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</si>
  <si>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</si>
  <si>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</si>
  <si>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</si>
  <si>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</si>
  <si>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</si>
  <si>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</si>
  <si>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</si>
  <si>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</si>
  <si>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</si>
  <si>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</si>
  <si>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</si>
  <si>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</si>
  <si>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</si>
  <si>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</si>
  <si>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</si>
  <si>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</si>
  <si>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</si>
  <si>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</si>
  <si>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</si>
  <si>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</si>
  <si>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</si>
  <si>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</si>
  <si>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</si>
  <si>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</si>
  <si>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</si>
  <si>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</si>
  <si>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</si>
  <si>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</si>
  <si>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</si>
  <si>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</si>
  <si>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</si>
  <si>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</si>
  <si>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</si>
  <si>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</si>
  <si>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</si>
  <si>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</si>
  <si>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</si>
  <si>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</si>
  <si>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</si>
  <si>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</si>
  <si>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</si>
  <si>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</si>
  <si>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</si>
  <si>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</si>
  <si>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</si>
  <si>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</si>
  <si>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</si>
  <si>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</si>
  <si>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</si>
  <si>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</si>
  <si>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</si>
  <si>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</si>
  <si>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</si>
  <si>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</si>
  <si>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</si>
  <si>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</si>
  <si>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</si>
  <si>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</si>
  <si>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</si>
  <si>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</si>
  <si>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</si>
  <si>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</si>
  <si>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</si>
  <si>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</si>
  <si>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</si>
  <si>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</si>
  <si>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</si>
  <si>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</si>
  <si>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</si>
  <si>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</si>
  <si>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</si>
  <si>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</si>
  <si>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</si>
  <si>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</si>
  <si>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</si>
  <si>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</si>
  <si>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</si>
  <si>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</si>
  <si>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</si>
  <si>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</si>
  <si>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</si>
  <si>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</si>
  <si>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</si>
  <si>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</si>
  <si>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</si>
  <si>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</si>
  <si>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</si>
  <si>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</si>
  <si>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</si>
  <si>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</si>
  <si>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</si>
  <si>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</si>
  <si>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</si>
  <si>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</si>
  <si>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</si>
  <si>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</si>
  <si>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</si>
  <si>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</si>
  <si>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</si>
  <si>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</si>
  <si>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</si>
  <si>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</si>
  <si>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</si>
  <si>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</si>
  <si>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</si>
  <si>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</si>
  <si>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</si>
  <si>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</si>
  <si>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</si>
  <si>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</si>
  <si>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</si>
  <si>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</si>
  <si>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</si>
  <si>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</si>
  <si>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</si>
  <si>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</si>
  <si>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</si>
  <si>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</si>
  <si>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</si>
  <si>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</si>
  <si>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</si>
  <si>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</si>
  <si>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</si>
  <si>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</si>
  <si>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</si>
  <si>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</si>
  <si>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</si>
  <si>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</si>
  <si>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</si>
  <si>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</si>
  <si>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</si>
  <si>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</si>
  <si>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</si>
  <si>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</si>
  <si>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</si>
  <si>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</si>
  <si>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</si>
  <si>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</si>
  <si>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</si>
  <si>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</si>
  <si>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</si>
  <si>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</si>
  <si>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</si>
  <si>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</si>
  <si>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</si>
  <si>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</si>
  <si>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</si>
  <si>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</si>
  <si>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</si>
  <si>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</si>
  <si>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</si>
  <si>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</si>
  <si>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</si>
  <si>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</si>
  <si>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</si>
  <si>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</si>
  <si>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</si>
  <si>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</si>
  <si>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</si>
  <si>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</si>
  <si>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</si>
  <si>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</si>
  <si>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</si>
  <si>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</si>
  <si>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</si>
  <si>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</si>
  <si>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</si>
  <si>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</si>
  <si>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</si>
  <si>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</si>
  <si>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</si>
  <si>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</si>
  <si>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</si>
  <si>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</si>
  <si>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</si>
  <si>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</si>
  <si>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</si>
  <si>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</si>
  <si>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</si>
  <si>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</si>
  <si>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</si>
  <si>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</si>
  <si>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</si>
  <si>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</si>
  <si>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</si>
  <si>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</si>
  <si>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</si>
  <si>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</si>
  <si>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</si>
  <si>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</si>
  <si>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</si>
  <si>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</si>
  <si>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</si>
  <si>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</si>
  <si>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</si>
  <si>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</si>
  <si>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</si>
  <si>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</si>
  <si>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</si>
  <si>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</si>
  <si>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</si>
  <si>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</si>
  <si>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</si>
  <si>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</si>
  <si>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</si>
  <si>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</si>
  <si>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</si>
  <si>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</si>
  <si>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</si>
  <si>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</si>
  <si>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</si>
  <si>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</si>
  <si>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</si>
  <si>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</si>
  <si>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</si>
  <si>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</si>
  <si>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</si>
  <si>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</si>
  <si>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</si>
  <si>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</si>
  <si>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</si>
  <si>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</si>
  <si>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</si>
  <si>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</si>
  <si>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</si>
  <si>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</si>
  <si>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</si>
  <si>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</si>
  <si>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</si>
  <si>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</si>
  <si>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</si>
  <si>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</si>
  <si>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</si>
  <si>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</si>
  <si>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</si>
  <si>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</si>
  <si>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</si>
  <si>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</si>
  <si>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</si>
  <si>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</si>
  <si>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</si>
  <si>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</si>
  <si>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</si>
  <si>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</si>
  <si>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</si>
  <si>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</si>
  <si>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</si>
  <si>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</si>
  <si>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</si>
  <si>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</si>
  <si>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</si>
  <si>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</si>
  <si>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</si>
  <si>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</si>
  <si>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</si>
  <si>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</si>
  <si>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</si>
  <si>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</si>
  <si>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</si>
  <si>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</si>
  <si>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</si>
  <si>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</si>
  <si>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</si>
  <si>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</si>
  <si>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</si>
  <si>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</si>
  <si>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</si>
  <si>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</si>
  <si>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</si>
  <si>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</si>
  <si>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</si>
  <si>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</si>
  <si>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</si>
  <si>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</si>
  <si>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</si>
  <si>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</si>
  <si>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</si>
  <si>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</si>
  <si>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</si>
  <si>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</si>
  <si>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</si>
  <si>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</si>
  <si>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</si>
  <si>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</si>
  <si>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</si>
  <si>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</si>
  <si>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</si>
  <si>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</si>
  <si>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</si>
  <si>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</si>
  <si>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</si>
  <si>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</si>
  <si>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</si>
  <si>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</si>
  <si>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</si>
  <si>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</si>
  <si>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</si>
  <si>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</si>
  <si>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</si>
  <si>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</si>
  <si>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</si>
  <si>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</si>
  <si>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</si>
  <si>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</si>
  <si>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</si>
  <si>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</si>
  <si>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</si>
  <si>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</si>
  <si>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</si>
  <si>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</si>
  <si>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</si>
  <si>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</si>
  <si>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</si>
  <si>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</si>
  <si>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</si>
  <si>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</si>
  <si>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</si>
  <si>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</si>
  <si>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</si>
  <si>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</si>
  <si>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</si>
  <si>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</si>
  <si>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</si>
  <si>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</si>
  <si>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</si>
  <si>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</si>
  <si>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</si>
  <si>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</si>
  <si>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</si>
  <si>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</si>
  <si>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</si>
  <si>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</si>
  <si>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</si>
  <si>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</si>
  <si>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</si>
  <si>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</si>
  <si>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</si>
  <si>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</si>
  <si>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</si>
  <si>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</si>
  <si>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</si>
  <si>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</si>
  <si>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</si>
  <si>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</si>
  <si>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</si>
  <si>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</si>
  <si>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</si>
  <si>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</si>
  <si>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</si>
  <si>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</si>
  <si>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</si>
  <si>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</si>
  <si>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</si>
  <si>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</si>
  <si>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</si>
  <si>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</si>
  <si>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</si>
  <si>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</si>
  <si>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</si>
  <si>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</si>
  <si>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</si>
  <si>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</si>
  <si>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</si>
  <si>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</si>
  <si>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</si>
  <si>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</si>
  <si>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</si>
  <si>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</si>
  <si>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</si>
  <si>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</si>
  <si>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</si>
  <si>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</si>
  <si>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</si>
  <si>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</si>
  <si>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</si>
  <si>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</si>
  <si>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</si>
  <si>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</si>
  <si>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</si>
  <si>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</si>
  <si>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</si>
  <si>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</si>
  <si>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</si>
  <si>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</si>
  <si>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</si>
  <si>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</si>
  <si>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</si>
  <si>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</si>
  <si>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</si>
  <si>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</si>
  <si>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</si>
  <si>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</si>
  <si>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</si>
  <si>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</si>
  <si>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</si>
  <si>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</si>
  <si>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</si>
  <si>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</si>
  <si>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</si>
  <si>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</si>
  <si>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</si>
  <si>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</si>
  <si>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</si>
  <si>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</si>
  <si>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</si>
  <si>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</si>
  <si>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</si>
  <si>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</si>
  <si>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</si>
  <si>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</si>
  <si>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</si>
  <si>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</si>
  <si>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</si>
  <si>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</si>
  <si>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</si>
  <si>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</si>
  <si>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</si>
  <si>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</si>
  <si>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</si>
  <si>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</si>
  <si>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</si>
  <si>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</si>
  <si>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</si>
  <si>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</si>
  <si>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</si>
  <si>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</si>
  <si>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</si>
  <si>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</si>
  <si>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</si>
  <si>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</si>
  <si>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</si>
  <si>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</si>
  <si>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</si>
  <si>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</si>
  <si>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</si>
  <si>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</si>
  <si>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</si>
  <si>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</si>
  <si>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</si>
  <si>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</si>
  <si>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</si>
  <si>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</si>
  <si>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</si>
  <si>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</si>
  <si>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</si>
  <si>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</si>
  <si>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</si>
  <si>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</si>
  <si>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</si>
  <si>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</si>
  <si>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</si>
  <si>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</si>
  <si>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</si>
  <si>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</si>
  <si>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</si>
  <si>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</si>
  <si>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</si>
  <si>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</si>
  <si>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</si>
  <si>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</si>
  <si>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</si>
  <si>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</si>
  <si>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</si>
  <si>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</si>
  <si>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</si>
  <si>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</si>
  <si>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</si>
  <si>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</si>
  <si>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</si>
  <si>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</si>
  <si>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</si>
  <si>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</si>
  <si>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</si>
  <si>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</si>
  <si>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</si>
  <si>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</si>
  <si>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</si>
  <si>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</si>
  <si>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</si>
  <si>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</si>
  <si>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</si>
  <si>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</si>
  <si>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</si>
  <si>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</si>
  <si>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</si>
  <si>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</si>
  <si>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</si>
  <si>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</si>
  <si>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</si>
  <si>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</si>
  <si>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</si>
  <si>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</si>
  <si>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</si>
  <si>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</si>
  <si>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</si>
  <si>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</si>
  <si>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</si>
  <si>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</si>
  <si>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</si>
  <si>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</si>
  <si>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</si>
  <si>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</si>
  <si>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</si>
  <si>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</si>
  <si>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</si>
  <si>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</si>
  <si>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</si>
  <si>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</si>
  <si>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</si>
  <si>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</si>
  <si>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</si>
  <si>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</si>
  <si>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</si>
  <si>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</si>
  <si>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</si>
  <si>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</si>
  <si>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</si>
  <si>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</si>
  <si>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</si>
  <si>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</si>
  <si>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</si>
  <si>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</si>
  <si>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</si>
  <si>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</si>
  <si>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</si>
  <si>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</si>
  <si>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</si>
  <si>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</si>
  <si>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</si>
  <si>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</si>
  <si>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</si>
  <si>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</si>
  <si>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</si>
  <si>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</si>
  <si>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</si>
  <si>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</si>
  <si>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</si>
  <si>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</si>
  <si>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</si>
  <si>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</si>
  <si>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</si>
  <si>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</si>
  <si>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</si>
  <si>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</si>
  <si>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</si>
  <si>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</si>
  <si>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</si>
  <si>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</si>
  <si>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</si>
  <si>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</si>
  <si>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</si>
  <si>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</si>
  <si>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</si>
  <si>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</si>
  <si>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</si>
  <si>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</si>
  <si>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</si>
  <si>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</si>
  <si>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</si>
  <si>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</si>
  <si>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</si>
  <si>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</si>
  <si>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</si>
  <si>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</si>
  <si>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</si>
  <si>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</si>
  <si>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</si>
  <si>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</si>
  <si>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</si>
  <si>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</si>
  <si>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</si>
  <si>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</si>
  <si>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</si>
  <si>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</si>
  <si>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</si>
  <si>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</si>
  <si>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</si>
  <si>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</si>
  <si>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</si>
  <si>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</si>
  <si>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</si>
  <si>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</si>
  <si>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</si>
  <si>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</si>
  <si>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</si>
  <si>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</si>
  <si>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</si>
  <si>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</si>
  <si>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</si>
  <si>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</si>
  <si>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</si>
  <si>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</si>
  <si>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</si>
  <si>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</si>
  <si>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</si>
  <si>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</si>
  <si>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</si>
  <si>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</si>
  <si>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</si>
  <si>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</si>
  <si>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</si>
  <si>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</si>
  <si>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</si>
  <si>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</si>
  <si>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</si>
  <si>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</si>
  <si>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</si>
  <si>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</si>
  <si>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</si>
  <si>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</si>
  <si>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</si>
  <si>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</si>
  <si>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</si>
  <si>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</si>
  <si>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</si>
  <si>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</si>
  <si>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</si>
  <si>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</si>
  <si>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</si>
  <si>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</si>
  <si>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</si>
  <si>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</si>
  <si>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</si>
  <si>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</si>
  <si>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</si>
  <si>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</si>
  <si>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</si>
  <si>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</si>
  <si>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</si>
  <si>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</si>
  <si>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</si>
  <si>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</si>
  <si>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</si>
  <si>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</si>
  <si>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</si>
  <si>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</si>
  <si>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</si>
  <si>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</si>
  <si>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</si>
  <si>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</si>
  <si>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</si>
  <si>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</si>
  <si>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</si>
  <si>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</si>
  <si>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</si>
  <si>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</si>
  <si>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</si>
  <si>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</si>
  <si>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</si>
  <si>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</si>
  <si>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</si>
  <si>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</si>
  <si>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</si>
  <si>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</si>
  <si>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</si>
  <si>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</si>
  <si>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</si>
  <si>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</si>
  <si>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</si>
  <si>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</si>
  <si>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</si>
  <si>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</si>
  <si>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</si>
  <si>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</si>
  <si>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</si>
  <si>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</si>
  <si>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</si>
  <si>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</si>
  <si>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</si>
  <si>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</si>
  <si>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</si>
  <si>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</si>
  <si>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</si>
  <si>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</si>
  <si>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</si>
  <si>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</si>
  <si>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</si>
  <si>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</si>
  <si>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</si>
  <si>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</si>
  <si>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</si>
  <si>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</si>
  <si>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</si>
  <si>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</si>
  <si>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</si>
  <si>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</si>
  <si>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</si>
  <si>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</si>
  <si>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</si>
  <si>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</si>
  <si>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</si>
  <si>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</si>
  <si>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</si>
  <si>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</si>
  <si>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</si>
  <si>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</si>
  <si>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</si>
  <si>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</si>
  <si>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</si>
  <si>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</si>
  <si>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</si>
  <si>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</si>
  <si>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</si>
  <si>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</si>
  <si>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</si>
  <si>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</si>
  <si>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</si>
  <si>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</si>
  <si>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</si>
  <si>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</si>
  <si>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</si>
  <si>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</si>
  <si>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</si>
  <si>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</si>
  <si>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</si>
  <si>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</si>
  <si>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</si>
  <si>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</si>
  <si>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</si>
  <si>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</si>
  <si>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</si>
  <si>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</si>
  <si>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</si>
  <si>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</si>
  <si>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</si>
  <si>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</si>
  <si>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</si>
  <si>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</si>
  <si>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</si>
  <si>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</si>
  <si>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</si>
  <si>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</si>
  <si>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</si>
  <si>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</si>
  <si>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</si>
  <si>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</si>
  <si>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</si>
  <si>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</si>
  <si>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</si>
  <si>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</si>
  <si>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</si>
  <si>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</si>
  <si>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</si>
  <si>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</si>
  <si>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</si>
  <si>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</si>
  <si>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</si>
  <si>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</si>
  <si>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</si>
  <si>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</si>
  <si>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</si>
  <si>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</si>
  <si>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</si>
  <si>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</si>
  <si>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</si>
  <si>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</si>
  <si>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</si>
  <si>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</si>
  <si>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</si>
  <si>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</si>
  <si>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</si>
  <si>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</si>
  <si>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</si>
  <si>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</si>
  <si>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</si>
  <si>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</si>
  <si>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</si>
  <si>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</si>
  <si>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</si>
  <si>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</si>
  <si>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</si>
  <si>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</si>
  <si>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</si>
  <si>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</si>
  <si>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</si>
  <si>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</si>
  <si>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</si>
  <si>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</si>
  <si>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</si>
  <si>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</si>
  <si>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</si>
  <si>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</si>
  <si>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</si>
  <si>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</si>
  <si>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</si>
  <si>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</si>
  <si>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</si>
  <si>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</si>
  <si>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</si>
  <si>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</si>
  <si>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</si>
  <si>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</si>
  <si>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</si>
  <si>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</si>
  <si>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</si>
  <si>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</si>
  <si>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</si>
  <si>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</si>
  <si>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</si>
  <si>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</si>
  <si>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</si>
  <si>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</si>
  <si>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</si>
  <si>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</si>
  <si>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</si>
  <si>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</si>
  <si>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</si>
  <si>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</si>
  <si>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</si>
  <si>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</si>
  <si>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</si>
  <si>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</si>
  <si>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</si>
  <si>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</si>
  <si>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</si>
  <si>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</si>
  <si>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</si>
  <si>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</si>
  <si>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</si>
  <si>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</si>
  <si>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</si>
  <si>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</si>
  <si>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</si>
  <si>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</si>
  <si>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</si>
  <si>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</si>
  <si>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</si>
  <si>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</si>
  <si>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</si>
  <si>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</si>
  <si>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</si>
  <si>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</si>
  <si>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</si>
  <si>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</si>
  <si>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</si>
  <si>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</si>
  <si>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</si>
  <si>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</si>
  <si>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</si>
  <si>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</si>
  <si>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</si>
  <si>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</si>
  <si>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</si>
  <si>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</si>
  <si>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</si>
  <si>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</si>
  <si>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</si>
  <si>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</si>
  <si>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</si>
  <si>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</si>
  <si>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</si>
  <si>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</si>
  <si>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</si>
  <si>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</si>
  <si>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</si>
  <si>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</si>
  <si>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</si>
  <si>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</si>
  <si>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</si>
  <si>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</si>
  <si>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</si>
  <si>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</si>
  <si>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</si>
  <si>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</si>
  <si>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</si>
  <si>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</si>
  <si>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</si>
  <si>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</si>
  <si>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</si>
  <si>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</si>
  <si>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</si>
  <si>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</si>
  <si>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</si>
  <si>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</si>
  <si>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</si>
  <si>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</si>
  <si>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</si>
  <si>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</si>
  <si>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</si>
  <si>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</si>
  <si>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</si>
  <si>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</si>
  <si>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</si>
  <si>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</si>
  <si>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</si>
  <si>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</si>
  <si>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</si>
  <si>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</si>
  <si>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</si>
  <si>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</si>
  <si>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</si>
  <si>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</si>
  <si>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</si>
  <si>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</si>
  <si>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</si>
  <si>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</si>
  <si>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</si>
  <si>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</si>
  <si>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</si>
  <si>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</si>
  <si>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</si>
  <si>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</si>
  <si>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</si>
  <si>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</si>
  <si>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</si>
  <si>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</si>
  <si>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</si>
  <si>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</si>
  <si>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</si>
  <si>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</si>
  <si>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</si>
  <si>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</si>
  <si>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</si>
  <si>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</si>
  <si>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</si>
  <si>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</si>
  <si>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</si>
  <si>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</si>
  <si>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</si>
  <si>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</si>
  <si>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</si>
  <si>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</si>
  <si>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</si>
  <si>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</si>
  <si>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</si>
  <si>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</si>
  <si>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</si>
  <si>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</si>
  <si>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</si>
  <si>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</si>
  <si>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</si>
  <si>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</si>
  <si>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</si>
  <si>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</si>
  <si>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</si>
  <si>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</si>
  <si>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</si>
  <si>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</si>
  <si>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</si>
  <si>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</si>
  <si>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</si>
  <si>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</si>
  <si>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</si>
  <si>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</si>
  <si>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</si>
  <si>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</si>
  <si>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</si>
  <si>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</si>
  <si>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</si>
  <si>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</si>
  <si>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</si>
  <si>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</si>
  <si>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</si>
  <si>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</si>
  <si>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</si>
  <si>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</si>
  <si>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</si>
  <si>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</si>
  <si>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</si>
  <si>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</si>
  <si>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</si>
  <si>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</si>
  <si>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</si>
  <si>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</si>
  <si>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</si>
  <si>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</si>
  <si>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</si>
  <si>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</si>
  <si>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</si>
  <si>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</si>
  <si>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</si>
  <si>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</si>
  <si>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</si>
  <si>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</si>
  <si>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</si>
  <si>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</si>
  <si>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</si>
  <si>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</si>
  <si>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</si>
  <si>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</si>
  <si>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</si>
  <si>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</si>
  <si>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</si>
  <si>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</si>
  <si>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</si>
  <si>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</si>
  <si>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</si>
  <si>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</si>
  <si>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</si>
  <si>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</si>
  <si>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</si>
  <si>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</si>
  <si>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</si>
  <si>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</si>
  <si>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</si>
  <si>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</si>
  <si>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</si>
  <si>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</si>
  <si>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</si>
  <si>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</si>
  <si>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</si>
  <si>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</si>
  <si>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</si>
  <si>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</si>
  <si>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</si>
  <si>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</si>
  <si>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</si>
  <si>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</si>
  <si>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</si>
  <si>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</si>
  <si>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</si>
  <si>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</si>
  <si>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</si>
  <si>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</si>
  <si>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</si>
  <si>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</si>
  <si>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</si>
  <si>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</si>
  <si>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</si>
  <si>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</si>
  <si>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</si>
  <si>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</si>
  <si>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</si>
  <si>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</si>
  <si>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</si>
  <si>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</si>
  <si>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</si>
  <si>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</si>
  <si>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</si>
  <si>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</si>
  <si>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</si>
  <si>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</si>
  <si>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</si>
  <si>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</si>
  <si>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</si>
  <si>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</si>
  <si>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</si>
  <si>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</si>
  <si>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</si>
  <si>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</si>
  <si>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</si>
  <si>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</si>
  <si>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</si>
  <si>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</si>
  <si>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</si>
  <si>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</si>
  <si>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</si>
  <si>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</si>
  <si>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</si>
  <si>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</si>
  <si>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</si>
  <si>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</si>
  <si>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</si>
  <si>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</si>
  <si>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</si>
  <si>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</si>
  <si>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</si>
  <si>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</si>
  <si>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</si>
  <si>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</si>
  <si>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</si>
  <si>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</si>
  <si>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</si>
  <si>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</si>
  <si>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</si>
  <si>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</si>
  <si>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</si>
  <si>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</si>
  <si>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</si>
  <si>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</si>
  <si>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</si>
  <si>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</si>
  <si>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</si>
  <si>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</si>
  <si>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</si>
  <si>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</si>
  <si>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</si>
  <si>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</si>
  <si>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</si>
  <si>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</si>
  <si>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</si>
  <si>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</si>
  <si>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</si>
  <si>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</si>
  <si>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</si>
  <si>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</si>
  <si>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</si>
  <si>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</si>
  <si>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</si>
  <si>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</si>
  <si>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</si>
  <si>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</si>
  <si>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</si>
  <si>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</si>
  <si>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</si>
  <si>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</si>
  <si>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</si>
  <si>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</si>
  <si>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</si>
  <si>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</si>
  <si>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</si>
  <si>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</si>
  <si>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</si>
  <si>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</si>
  <si>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</si>
  <si>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</si>
  <si>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</si>
  <si>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</si>
  <si>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</si>
  <si>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</si>
  <si>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</si>
  <si>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</si>
  <si>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</si>
  <si>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</si>
  <si>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</si>
  <si>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</si>
  <si>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</si>
  <si>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</si>
  <si>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</si>
  <si>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</si>
  <si>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</si>
  <si>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</si>
  <si>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</si>
  <si>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</si>
  <si>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</si>
  <si>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</si>
  <si>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</si>
  <si>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</si>
  <si>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</si>
  <si>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</si>
  <si>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</si>
  <si>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</si>
  <si>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</si>
  <si>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</si>
  <si>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</si>
  <si>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</si>
  <si>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</si>
  <si>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</si>
  <si>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</si>
  <si>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</si>
  <si>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</si>
  <si>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</si>
  <si>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</si>
  <si>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</si>
  <si>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</si>
  <si>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</si>
  <si>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</si>
  <si>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</si>
  <si>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</si>
  <si>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</si>
  <si>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</si>
  <si>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</si>
  <si>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</si>
  <si>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</si>
  <si>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</si>
  <si>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</si>
  <si>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</si>
  <si>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</si>
  <si>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</si>
  <si>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</si>
  <si>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</si>
  <si>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</si>
  <si>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</si>
  <si>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</si>
  <si>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</si>
  <si>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</si>
  <si>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</si>
  <si>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</si>
  <si>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</si>
  <si>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</si>
  <si>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</si>
  <si>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</si>
  <si>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</si>
  <si>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</si>
  <si>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</si>
  <si>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</si>
  <si>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</si>
  <si>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</si>
  <si>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</si>
  <si>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</si>
  <si>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</si>
  <si>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</si>
  <si>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</si>
  <si>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</si>
  <si>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</si>
  <si>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</si>
  <si>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</si>
  <si>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</si>
  <si>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</si>
  <si>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</si>
  <si>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</si>
  <si>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</si>
  <si>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</si>
  <si>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</si>
  <si>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</si>
  <si>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</si>
  <si>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</si>
  <si>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</si>
  <si>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</si>
  <si>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</si>
  <si>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</si>
  <si>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</si>
  <si>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</si>
  <si>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</si>
  <si>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</si>
  <si>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</si>
  <si>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</si>
  <si>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</si>
  <si>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</si>
  <si>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</si>
  <si>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</si>
  <si>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</si>
  <si>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</si>
  <si>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</si>
  <si>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</si>
  <si>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</si>
  <si>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</si>
  <si>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</si>
  <si>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</si>
  <si>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</si>
  <si>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</si>
  <si>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</si>
  <si>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</si>
  <si>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</si>
  <si>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</si>
  <si>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</si>
  <si>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</si>
  <si>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</si>
  <si>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</si>
  <si>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</si>
  <si>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</si>
  <si>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</si>
  <si>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</si>
  <si>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</si>
  <si>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</si>
  <si>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</si>
  <si>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</si>
  <si>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</si>
  <si>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</si>
  <si>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</si>
  <si>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</si>
  <si>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</si>
  <si>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</si>
  <si>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</si>
  <si>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</si>
  <si>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</si>
  <si>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</si>
  <si>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</si>
  <si>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</si>
  <si>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</si>
  <si>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</si>
  <si>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</si>
  <si>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</si>
  <si>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</si>
  <si>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</si>
  <si>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</si>
  <si>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</si>
  <si>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</si>
  <si>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</si>
  <si>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</si>
  <si>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</si>
  <si>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</si>
  <si>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</si>
  <si>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</si>
  <si>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</si>
  <si>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</si>
  <si>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</si>
  <si>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</si>
  <si>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</si>
  <si>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</si>
  <si>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</si>
  <si>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</si>
  <si>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</si>
  <si>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</si>
  <si>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</si>
  <si>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</si>
  <si>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</si>
  <si>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</si>
  <si>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</si>
  <si>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</si>
  <si>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</si>
  <si>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</si>
  <si>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</si>
  <si>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</si>
  <si>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</si>
  <si>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</si>
  <si>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</si>
  <si>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</si>
  <si>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</si>
  <si>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</si>
  <si>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</si>
  <si>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</si>
  <si>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</si>
  <si>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</si>
  <si>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</si>
  <si>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</si>
  <si>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</si>
  <si>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</si>
  <si>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</si>
  <si>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</si>
  <si>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</si>
  <si>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</si>
  <si>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</si>
  <si>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</si>
  <si>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</si>
  <si>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</si>
  <si>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</si>
  <si>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</si>
  <si>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</si>
  <si>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</si>
  <si>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</si>
  <si>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</si>
  <si>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</si>
  <si>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</si>
  <si>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</si>
  <si>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</si>
  <si>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</si>
  <si>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</si>
  <si>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</si>
  <si>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</si>
  <si>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</si>
  <si>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</si>
  <si>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</si>
  <si>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</si>
  <si>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</si>
  <si>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</si>
  <si>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</si>
  <si>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</si>
  <si>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</si>
  <si>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</si>
  <si>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</si>
  <si>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</si>
  <si>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</si>
  <si>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</si>
  <si>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</si>
  <si>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</si>
  <si>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</si>
  <si>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</si>
  <si>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</si>
  <si>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</si>
  <si>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</si>
  <si>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</si>
  <si>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</si>
  <si>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</si>
  <si>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</si>
  <si>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</si>
  <si>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</si>
  <si>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</si>
  <si>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</si>
  <si>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</si>
  <si>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</si>
  <si>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</si>
  <si>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</si>
  <si>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</si>
  <si>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</si>
  <si>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</si>
  <si>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</si>
  <si>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</si>
  <si>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</si>
  <si>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</si>
  <si>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</si>
  <si>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</si>
  <si>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</si>
  <si>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</si>
  <si>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</si>
  <si>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</si>
  <si>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</si>
  <si>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</si>
  <si>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</si>
  <si>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</si>
  <si>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</si>
  <si>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</si>
  <si>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</si>
  <si>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</si>
  <si>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</si>
  <si>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</si>
  <si>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</si>
  <si>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</si>
  <si>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</si>
  <si>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</si>
  <si>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</si>
  <si>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</si>
  <si>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</si>
  <si>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</si>
  <si>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</si>
  <si>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</si>
  <si>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</si>
  <si>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</si>
  <si>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</si>
  <si>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</si>
  <si>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</si>
  <si>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</si>
  <si>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</si>
  <si>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</si>
  <si>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</si>
  <si>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</si>
  <si>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</si>
  <si>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</si>
  <si>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</si>
  <si>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</si>
  <si>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</si>
  <si>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</si>
  <si>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</si>
  <si>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</si>
  <si>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</si>
  <si>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</si>
  <si>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</si>
  <si>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</si>
  <si>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</si>
  <si>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</si>
  <si>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</si>
  <si>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</si>
  <si>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</si>
  <si>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</si>
  <si>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</si>
  <si>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</si>
  <si>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</si>
  <si>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</si>
  <si>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</si>
  <si>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</si>
  <si>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</si>
  <si>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</si>
  <si>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</si>
  <si>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</si>
  <si>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</si>
  <si>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</si>
  <si>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</si>
  <si>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</si>
  <si>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</si>
  <si>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</si>
  <si>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</si>
  <si>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</si>
  <si>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</si>
  <si>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</si>
  <si>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</si>
  <si>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</si>
  <si>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</si>
  <si>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</si>
  <si>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</si>
  <si>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</si>
  <si>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</si>
  <si>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</si>
  <si>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</si>
  <si>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</si>
  <si>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</si>
  <si>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</si>
  <si>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</si>
  <si>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</si>
  <si>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</si>
  <si>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</si>
  <si>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</si>
  <si>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</si>
  <si>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</si>
  <si>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</si>
  <si>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</si>
  <si>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</si>
  <si>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</si>
  <si>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</si>
  <si>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</si>
  <si>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</si>
  <si>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</si>
  <si>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</si>
  <si>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</si>
  <si>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</si>
  <si>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</si>
  <si>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</si>
  <si>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</si>
  <si>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</si>
  <si>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</si>
  <si>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</si>
  <si>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</si>
  <si>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</si>
  <si>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</si>
  <si>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</si>
  <si>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</si>
  <si>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</si>
  <si>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</si>
  <si>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</si>
  <si>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</si>
  <si>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</si>
  <si>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</si>
  <si>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</si>
  <si>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</si>
  <si>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</si>
  <si>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</si>
  <si>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</si>
  <si>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</si>
  <si>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</si>
  <si>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</si>
  <si>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</si>
  <si>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</si>
  <si>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</si>
  <si>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</si>
  <si>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</si>
  <si>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</si>
  <si>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</si>
  <si>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</si>
  <si>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</si>
  <si>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</si>
  <si>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</si>
  <si>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</si>
  <si>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</si>
  <si>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</si>
  <si>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</si>
  <si>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</si>
  <si>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</si>
  <si>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</si>
  <si>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</si>
  <si>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</si>
  <si>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</si>
  <si>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</si>
  <si>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</si>
  <si>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</si>
  <si>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</si>
  <si>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</si>
  <si>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</si>
  <si>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</si>
  <si>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</si>
  <si>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</si>
  <si>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</si>
  <si>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</si>
  <si>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</si>
  <si>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</si>
  <si>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</si>
  <si>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</si>
  <si>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</si>
  <si>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</si>
  <si>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</si>
  <si>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</si>
  <si>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</si>
  <si>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</si>
  <si>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</si>
  <si>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</si>
  <si>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</si>
  <si>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</si>
  <si>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</si>
  <si>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</si>
  <si>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</si>
  <si>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</si>
  <si>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</si>
  <si>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</si>
  <si>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</si>
  <si>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</si>
  <si>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</si>
  <si>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</si>
  <si>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</si>
  <si>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</si>
  <si>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</si>
  <si>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</si>
  <si>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</si>
  <si>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</si>
  <si>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</si>
  <si>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</si>
  <si>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</si>
  <si>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</si>
  <si>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</si>
  <si>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</si>
  <si>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</si>
  <si>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</si>
  <si>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</si>
  <si>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</si>
  <si>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</si>
  <si>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</si>
  <si>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</si>
  <si>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</si>
  <si>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</si>
  <si>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</si>
  <si>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</si>
  <si>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</si>
  <si>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</si>
  <si>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</si>
  <si>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</si>
  <si>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</si>
  <si>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</si>
  <si>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</si>
  <si>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</si>
  <si>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</si>
  <si>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</si>
  <si>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</si>
  <si>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</si>
  <si>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</si>
  <si>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</si>
  <si>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</si>
  <si>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</si>
  <si>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</si>
  <si>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</si>
  <si>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</si>
  <si>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</si>
  <si>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</si>
  <si>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</si>
  <si>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</si>
  <si>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</si>
  <si>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</si>
  <si>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</si>
  <si>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</si>
  <si>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</si>
  <si>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</si>
  <si>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</si>
  <si>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</si>
  <si>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</si>
  <si>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</si>
  <si>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</si>
  <si>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</si>
  <si>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</si>
  <si>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</si>
  <si>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</si>
  <si>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</si>
  <si>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</si>
  <si>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</si>
  <si>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</si>
  <si>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</si>
  <si>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</si>
  <si>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</si>
  <si>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</si>
  <si>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</si>
  <si>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</si>
  <si>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</si>
  <si>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</si>
  <si>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</si>
  <si>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</si>
  <si>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</si>
  <si>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</si>
  <si>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</si>
  <si>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</si>
  <si>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</si>
  <si>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</si>
  <si>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</si>
  <si>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</si>
  <si>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</si>
  <si>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</si>
  <si>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</si>
  <si>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</si>
  <si>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</si>
  <si>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</si>
  <si>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</si>
  <si>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</si>
  <si>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</si>
  <si>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</si>
  <si>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</si>
  <si>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</si>
  <si>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</si>
  <si>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</si>
  <si>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</si>
  <si>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</si>
  <si>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</si>
  <si>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</si>
  <si>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</si>
  <si>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</si>
  <si>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</si>
  <si>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</si>
  <si>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</si>
  <si>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</si>
  <si>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</si>
  <si>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</si>
  <si>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</si>
  <si>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</si>
  <si>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</si>
  <si>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</si>
  <si>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</si>
  <si>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</si>
  <si>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</si>
  <si>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</si>
  <si>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</si>
  <si>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</si>
  <si>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</si>
  <si>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</si>
  <si>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</si>
  <si>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</si>
  <si>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</si>
  <si>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</si>
  <si>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</si>
  <si>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</si>
  <si>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</si>
  <si>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</si>
  <si>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</si>
  <si>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</si>
  <si>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</si>
  <si>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</si>
  <si>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</si>
  <si>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</si>
  <si>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</si>
  <si>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</si>
  <si>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</si>
  <si>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</si>
  <si>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</si>
  <si>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</si>
  <si>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</si>
  <si>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</si>
  <si>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</si>
  <si>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</si>
  <si>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</si>
  <si>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</si>
  <si>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</si>
  <si>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</si>
  <si>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</si>
  <si>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</si>
  <si>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</si>
  <si>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</si>
  <si>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</si>
  <si>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</si>
  <si>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</si>
  <si>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</si>
  <si>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</si>
  <si>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</si>
  <si>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</si>
  <si>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</si>
  <si>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</si>
  <si>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</si>
  <si>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</si>
  <si>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</si>
  <si>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</si>
  <si>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</si>
  <si>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</si>
  <si>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</si>
  <si>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</si>
  <si>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</si>
  <si>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</si>
  <si>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</si>
  <si>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</si>
  <si>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</si>
  <si>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</si>
  <si>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</si>
  <si>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</si>
  <si>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</si>
  <si>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</si>
  <si>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</si>
  <si>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</si>
  <si>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</si>
  <si>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</si>
  <si>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</si>
  <si>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</si>
  <si>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</si>
  <si>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</si>
  <si>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</si>
  <si>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</si>
  <si>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</si>
  <si>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</si>
  <si>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</si>
  <si>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</si>
  <si>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</si>
  <si>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</si>
  <si>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</si>
  <si>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</si>
  <si>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</si>
  <si>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</si>
  <si>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</si>
  <si>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</si>
  <si>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</si>
  <si>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</si>
  <si>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</si>
  <si>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</si>
  <si>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</si>
  <si>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</si>
  <si>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</si>
  <si>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</si>
  <si>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</si>
  <si>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</si>
  <si>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</si>
  <si>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</si>
  <si>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</si>
  <si>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</si>
  <si>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</si>
  <si>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</si>
  <si>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</si>
  <si>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</si>
  <si>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</si>
  <si>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</si>
  <si>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</si>
  <si>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</si>
  <si>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</si>
  <si>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</si>
  <si>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</si>
  <si>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</si>
  <si>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</si>
  <si>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</si>
  <si>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</si>
  <si>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</si>
  <si>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</si>
  <si>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</si>
  <si>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</si>
  <si>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</si>
  <si>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</si>
  <si>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</si>
  <si>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</si>
  <si>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</si>
  <si>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</si>
  <si>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</si>
  <si>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</si>
  <si>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</si>
  <si>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</si>
  <si>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</si>
  <si>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</si>
  <si>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</si>
  <si>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</si>
  <si>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</si>
  <si>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</si>
  <si>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</si>
  <si>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</si>
  <si>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</si>
  <si>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</si>
  <si>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</si>
  <si>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</si>
  <si>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</si>
  <si>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</si>
  <si>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</si>
  <si>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</si>
  <si>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</si>
  <si>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</si>
  <si>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</si>
  <si>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</si>
  <si>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</si>
  <si>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</si>
  <si>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</si>
  <si>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</si>
  <si>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</si>
  <si>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</si>
  <si>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</si>
  <si>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</si>
  <si>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</si>
  <si>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</si>
  <si>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</si>
  <si>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</si>
  <si>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</si>
  <si>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</si>
  <si>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</si>
  <si>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</si>
  <si>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</si>
  <si>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</si>
  <si>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</si>
  <si>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</si>
  <si>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</si>
  <si>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</si>
  <si>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</si>
  <si>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</si>
  <si>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</si>
  <si>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</si>
  <si>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</si>
  <si>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</si>
  <si>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</si>
  <si>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</si>
  <si>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</si>
  <si>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</si>
  <si>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</si>
  <si>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</si>
  <si>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</si>
  <si>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</si>
  <si>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</si>
  <si>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</si>
  <si>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</si>
  <si>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</si>
  <si>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</si>
  <si>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</si>
  <si>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</si>
  <si>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</si>
  <si>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</si>
  <si>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</si>
  <si>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</si>
  <si>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</si>
  <si>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</si>
  <si>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</si>
  <si>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</si>
  <si>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</si>
  <si>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</si>
  <si>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</si>
  <si>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</si>
  <si>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</si>
  <si>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</si>
  <si>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</si>
  <si>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</si>
  <si>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</si>
  <si>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</si>
  <si>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</si>
  <si>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</si>
  <si>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</si>
  <si>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</si>
  <si>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</si>
  <si>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</si>
  <si>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</si>
  <si>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</si>
  <si>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</si>
  <si>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</si>
  <si>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</si>
  <si>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</si>
  <si>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</si>
  <si>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</si>
  <si>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</si>
  <si>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</si>
  <si>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</si>
  <si>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</si>
  <si>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</si>
  <si>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</si>
  <si>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</si>
  <si>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</si>
  <si>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</si>
  <si>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</si>
  <si>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</si>
  <si>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</si>
  <si>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</si>
  <si>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</si>
  <si>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</si>
  <si>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</si>
  <si>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</si>
  <si>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</si>
  <si>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</si>
  <si>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</si>
  <si>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</si>
  <si>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</si>
  <si>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</si>
  <si>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</si>
  <si>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</si>
  <si>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</si>
  <si>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</si>
  <si>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</si>
  <si>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</si>
  <si>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</si>
  <si>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</si>
  <si>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</si>
  <si>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</si>
  <si>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</si>
  <si>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</si>
  <si>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</si>
  <si>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</si>
  <si>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</si>
  <si>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</si>
  <si>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</si>
  <si>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</si>
  <si>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</si>
  <si>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</si>
  <si>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</si>
  <si>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</si>
  <si>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</si>
  <si>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</si>
  <si>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</si>
  <si>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</si>
  <si>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</si>
  <si>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</si>
  <si>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</si>
  <si>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</si>
  <si>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</si>
  <si>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</si>
  <si>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</si>
  <si>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</si>
  <si>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</si>
  <si>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</si>
  <si>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</si>
  <si>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</si>
  <si>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</si>
  <si>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</si>
  <si>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</si>
  <si>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</si>
  <si>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</si>
  <si>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</si>
  <si>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</si>
  <si>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</si>
  <si>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</si>
  <si>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</si>
  <si>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</si>
  <si>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</si>
  <si>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</si>
  <si>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</si>
  <si>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</si>
  <si>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</si>
  <si>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</si>
  <si>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</si>
  <si>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</si>
  <si>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</si>
  <si>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</si>
  <si>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</si>
  <si>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</si>
  <si>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</si>
  <si>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</si>
  <si>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</si>
  <si>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</si>
  <si>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</si>
  <si>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</si>
  <si>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</si>
  <si>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</si>
  <si>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</si>
  <si>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</si>
  <si>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</si>
  <si>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</si>
  <si>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</si>
  <si>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</si>
  <si>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</si>
  <si>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</si>
  <si>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</si>
  <si>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</si>
  <si>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</si>
  <si>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</si>
  <si>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</si>
  <si>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</si>
  <si>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</si>
  <si>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</si>
  <si>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</si>
  <si>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</si>
  <si>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</si>
  <si>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</si>
  <si>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</si>
  <si>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</si>
  <si>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</si>
  <si>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</si>
  <si>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</si>
  <si>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</si>
  <si>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</si>
  <si>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</si>
  <si>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</si>
  <si>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</si>
  <si>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</si>
  <si>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</si>
  <si>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</si>
  <si>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</si>
  <si>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</si>
  <si>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</si>
  <si>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</si>
  <si>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</si>
  <si>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</si>
  <si>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</si>
  <si>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</si>
  <si>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</si>
  <si>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</si>
  <si>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</si>
  <si>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</si>
  <si>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</si>
  <si>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</si>
  <si>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</si>
  <si>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</si>
  <si>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</si>
  <si>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</si>
  <si>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</si>
  <si>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</si>
  <si>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</si>
  <si>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</si>
  <si>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</si>
  <si>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</si>
  <si>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</si>
  <si>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</si>
  <si>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</si>
  <si>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</si>
  <si>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</si>
  <si>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</si>
  <si>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</si>
  <si>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</si>
  <si>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</si>
  <si>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</si>
  <si>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</si>
  <si>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</si>
  <si>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</si>
  <si>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</si>
  <si>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</si>
  <si>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</si>
  <si>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</si>
  <si>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</si>
  <si>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</si>
  <si>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</si>
  <si>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</si>
  <si>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</si>
  <si>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</si>
  <si>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</si>
  <si>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</si>
  <si>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</si>
  <si>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</si>
  <si>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</si>
  <si>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</si>
  <si>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</si>
  <si>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</si>
  <si>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</si>
  <si>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</si>
  <si>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</si>
  <si>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</si>
  <si>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</si>
  <si>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</si>
  <si>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</si>
  <si>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</si>
  <si>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</si>
  <si>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</si>
  <si>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</si>
  <si>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</si>
  <si>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</si>
  <si>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</si>
  <si>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</si>
  <si>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</si>
  <si>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</si>
  <si>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</si>
  <si>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</si>
  <si>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</si>
  <si>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</si>
  <si>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</si>
  <si>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</si>
  <si>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</si>
  <si>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</si>
  <si>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</si>
  <si>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</si>
  <si>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</si>
  <si>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</si>
  <si>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</si>
  <si>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</si>
  <si>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</si>
  <si>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</si>
  <si>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</si>
  <si>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</si>
  <si>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</si>
  <si>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</si>
  <si>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</si>
  <si>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</si>
  <si>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</si>
  <si>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</si>
  <si>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</si>
  <si>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</si>
  <si>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</si>
  <si>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</si>
  <si>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</si>
  <si>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</si>
  <si>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</si>
  <si>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</si>
  <si>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</si>
  <si>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</si>
  <si>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</si>
  <si>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</si>
  <si>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</si>
  <si>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</si>
  <si>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</si>
  <si>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</si>
  <si>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</si>
  <si>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</si>
  <si>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</si>
  <si>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</si>
  <si>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</si>
  <si>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</si>
  <si>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</si>
  <si>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</si>
  <si>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</si>
  <si>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</si>
  <si>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</si>
  <si>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</si>
  <si>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</si>
  <si>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</si>
  <si>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</si>
  <si>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</si>
  <si>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</si>
  <si>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</si>
  <si>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</si>
  <si>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</si>
  <si>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</si>
  <si>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</si>
  <si>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</si>
  <si>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</si>
  <si>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</si>
  <si>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</si>
  <si>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</si>
  <si>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</si>
  <si>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</si>
  <si>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</si>
  <si>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</si>
  <si>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</si>
  <si>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</si>
  <si>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</si>
  <si>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</si>
  <si>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</si>
  <si>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</si>
  <si>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</si>
  <si>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</si>
  <si>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</si>
  <si>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</si>
  <si>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</si>
  <si>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</si>
  <si>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</si>
  <si>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</si>
  <si>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</si>
  <si>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</si>
  <si>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</si>
  <si>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</si>
  <si>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</si>
  <si>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</si>
  <si>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</si>
  <si>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</si>
  <si>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</si>
  <si>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</si>
  <si>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</si>
  <si>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</si>
  <si>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</si>
  <si>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</si>
  <si>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</si>
  <si>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</si>
  <si>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</si>
  <si>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</si>
  <si>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</si>
  <si>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</si>
  <si>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</si>
  <si>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</si>
  <si>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</si>
  <si>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</si>
  <si>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</si>
  <si>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</si>
  <si>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</si>
  <si>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</si>
  <si>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</si>
  <si>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</si>
  <si>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</si>
  <si>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</si>
  <si>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</si>
  <si>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</si>
  <si>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</si>
  <si>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</si>
  <si>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</si>
  <si>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</si>
  <si>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</si>
  <si>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</si>
  <si>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</si>
  <si>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</si>
  <si>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</si>
  <si>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</si>
  <si>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</si>
  <si>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</si>
  <si>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</si>
  <si>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</si>
  <si>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</si>
  <si>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</si>
  <si>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</si>
  <si>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</si>
  <si>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</si>
  <si>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</si>
  <si>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</si>
  <si>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</si>
  <si>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</si>
  <si>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</si>
  <si>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</si>
  <si>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</si>
  <si>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</si>
  <si>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</si>
  <si>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</si>
  <si>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</si>
  <si>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</si>
  <si>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</si>
  <si>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</si>
  <si>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</si>
  <si>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</si>
  <si>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</si>
  <si>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</si>
  <si>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</si>
  <si>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</si>
  <si>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</si>
  <si>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</si>
  <si>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</si>
  <si>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</si>
  <si>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</si>
  <si>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</si>
  <si>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</si>
  <si>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</si>
  <si>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</si>
  <si>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</si>
  <si>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</si>
  <si>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</si>
  <si>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</si>
  <si>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</si>
  <si>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</si>
  <si>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</si>
  <si>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</si>
  <si>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</si>
  <si>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</si>
  <si>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</si>
  <si>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</si>
  <si>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</si>
  <si>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</si>
  <si>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</si>
  <si>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</si>
  <si>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</si>
  <si>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</si>
  <si>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</si>
  <si>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</si>
  <si>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</si>
  <si>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</si>
  <si>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</si>
  <si>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</si>
  <si>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</si>
  <si>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</si>
  <si>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</si>
  <si>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</si>
  <si>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</si>
  <si>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</si>
  <si>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</si>
  <si>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</si>
  <si>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</si>
  <si>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</si>
  <si>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</si>
  <si>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</si>
  <si>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</si>
  <si>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</si>
  <si>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</si>
  <si>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</si>
  <si>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</si>
  <si>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</si>
  <si>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</si>
  <si>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</si>
  <si>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</si>
  <si>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</si>
  <si>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</si>
  <si>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</si>
  <si>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</si>
  <si>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</si>
  <si>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</si>
  <si>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</si>
  <si>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</si>
  <si>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</si>
  <si>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</si>
  <si>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</si>
  <si>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</si>
  <si>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</si>
  <si>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</si>
  <si>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</si>
  <si>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</si>
  <si>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</si>
  <si>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</si>
  <si>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</si>
  <si>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</si>
  <si>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</si>
  <si>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</si>
  <si>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</si>
  <si>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</si>
  <si>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</si>
  <si>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</si>
  <si>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</si>
  <si>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</si>
  <si>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</si>
  <si>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</si>
  <si>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</si>
  <si>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</si>
  <si>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</si>
  <si>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</si>
  <si>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</si>
  <si>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</si>
  <si>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</si>
  <si>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</si>
  <si>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</si>
  <si>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</si>
  <si>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</si>
  <si>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</si>
  <si>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</si>
  <si>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</si>
  <si>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</si>
  <si>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</si>
  <si>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</si>
  <si>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</si>
  <si>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</si>
  <si>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</si>
  <si>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</si>
  <si>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</si>
  <si>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</si>
  <si>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</si>
  <si>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</si>
  <si>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</si>
  <si>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</si>
  <si>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</si>
  <si>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</si>
  <si>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</si>
  <si>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</si>
  <si>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</si>
  <si>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</si>
  <si>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</si>
  <si>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</si>
  <si>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</si>
  <si>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</si>
  <si>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</si>
  <si>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</si>
  <si>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</si>
  <si>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</si>
  <si>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</si>
  <si>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</si>
  <si>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</si>
  <si>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</si>
  <si>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</si>
  <si>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</si>
  <si>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</si>
  <si>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</si>
  <si>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</si>
  <si>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</si>
  <si>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</si>
  <si>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</si>
  <si>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</si>
  <si>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</si>
  <si>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</si>
  <si>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</si>
  <si>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</si>
  <si>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</si>
  <si>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</si>
  <si>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</si>
  <si>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</si>
  <si>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</si>
  <si>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</si>
  <si>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</si>
  <si>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</si>
  <si>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</si>
  <si>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</si>
  <si>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</si>
  <si>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</si>
  <si>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</si>
  <si>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</si>
  <si>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</si>
  <si>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</si>
  <si>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</si>
  <si>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</si>
  <si>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</si>
  <si>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</si>
  <si>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</si>
  <si>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</si>
  <si>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</si>
  <si>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</si>
  <si>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</si>
  <si>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</si>
  <si>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</si>
  <si>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</si>
  <si>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</si>
  <si>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</si>
  <si>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</si>
  <si>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</si>
  <si>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</si>
  <si>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</si>
  <si>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</si>
  <si>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</si>
  <si>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</si>
  <si>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</si>
  <si>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</si>
  <si>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</si>
  <si>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</si>
  <si>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</si>
  <si>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</si>
  <si>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</si>
  <si>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</si>
  <si>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</si>
  <si>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</si>
  <si>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</si>
  <si>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</si>
  <si>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</si>
  <si>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</si>
  <si>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</si>
  <si>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</si>
  <si>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</si>
  <si>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</si>
  <si>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</si>
  <si>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</si>
  <si>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</si>
  <si>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</si>
  <si>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</si>
  <si>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</si>
  <si>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</si>
  <si>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</si>
  <si>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</si>
  <si>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</si>
  <si>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</si>
  <si>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</si>
  <si>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</si>
  <si>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</si>
  <si>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</si>
  <si>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</si>
  <si>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</si>
  <si>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</si>
  <si>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</si>
  <si>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</si>
  <si>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</si>
  <si>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</si>
  <si>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</si>
  <si>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</si>
  <si>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</si>
  <si>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</si>
  <si>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</si>
  <si>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</si>
  <si>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</si>
  <si>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</si>
  <si>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</si>
  <si>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</si>
  <si>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</si>
  <si>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</si>
  <si>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</si>
  <si>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</si>
  <si>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</si>
  <si>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</si>
  <si>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</si>
  <si>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</si>
  <si>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</si>
  <si>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</si>
  <si>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</si>
  <si>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</si>
  <si>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</si>
  <si>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</si>
  <si>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</si>
  <si>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</si>
  <si>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</si>
  <si>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</si>
  <si>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</si>
  <si>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</si>
  <si>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</si>
  <si>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</si>
  <si>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</si>
  <si>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</si>
  <si>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</si>
  <si>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</si>
  <si>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</si>
  <si>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</si>
  <si>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</si>
  <si>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</si>
  <si>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</si>
  <si>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</si>
  <si>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</si>
  <si>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</si>
  <si>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</si>
  <si>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</si>
  <si>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</si>
  <si>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</si>
  <si>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</si>
  <si>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</si>
  <si>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</si>
  <si>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</si>
  <si>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</si>
  <si>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</si>
  <si>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</si>
  <si>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</si>
  <si>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</si>
  <si>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</si>
  <si>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</si>
  <si>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</si>
  <si>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</si>
  <si>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</si>
  <si>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</si>
  <si>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</si>
  <si>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</si>
  <si>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</si>
  <si>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</si>
  <si>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</si>
  <si>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</si>
  <si>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</si>
  <si>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</si>
  <si>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</si>
  <si>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</si>
  <si>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</si>
  <si>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</si>
  <si>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</si>
  <si>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</si>
  <si>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</si>
  <si>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</si>
  <si>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</si>
  <si>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</si>
  <si>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</si>
  <si>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</si>
  <si>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</si>
  <si>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</si>
  <si>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</si>
  <si>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</si>
  <si>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</si>
  <si>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</si>
  <si>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</si>
  <si>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</si>
  <si>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</si>
  <si>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</si>
  <si>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</si>
  <si>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</si>
  <si>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</si>
  <si>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</si>
  <si>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</si>
  <si>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</si>
  <si>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</si>
  <si>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</si>
  <si>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</si>
  <si>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</si>
  <si>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</si>
  <si>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</si>
  <si>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</si>
  <si>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</si>
  <si>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</si>
  <si>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</si>
  <si>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</si>
  <si>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</si>
  <si>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</si>
  <si>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</si>
  <si>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</si>
  <si>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</si>
  <si>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</si>
  <si>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</si>
  <si>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</si>
  <si>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</si>
  <si>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</si>
  <si>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</si>
  <si>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</si>
  <si>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</si>
  <si>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</si>
  <si>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</si>
  <si>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</si>
  <si>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</si>
  <si>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</si>
  <si>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</si>
  <si>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</si>
  <si>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</si>
  <si>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</si>
  <si>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</si>
  <si>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</si>
  <si>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</si>
  <si>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</si>
  <si>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</si>
  <si>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</si>
  <si>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</si>
  <si>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</si>
  <si>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</si>
  <si>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</si>
  <si>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</si>
  <si>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</si>
  <si>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</si>
  <si>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</si>
  <si>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</si>
  <si>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</si>
  <si>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</si>
  <si>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</si>
  <si>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</si>
  <si>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</si>
  <si>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</si>
  <si>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</si>
  <si>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</si>
  <si>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</si>
  <si>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</si>
  <si>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</si>
  <si>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</si>
  <si>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</si>
  <si>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</si>
  <si>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</si>
  <si>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</si>
  <si>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</si>
  <si>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</si>
  <si>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</si>
  <si>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</si>
  <si>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</si>
  <si>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</si>
  <si>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</si>
  <si>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</si>
  <si>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</si>
  <si>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</si>
  <si>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</si>
  <si>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</si>
  <si>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</si>
  <si>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</si>
  <si>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</si>
  <si>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</si>
  <si>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</si>
  <si>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</si>
  <si>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</si>
  <si>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</si>
  <si>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</si>
  <si>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</si>
  <si>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</si>
  <si>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</si>
  <si>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</si>
  <si>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</si>
  <si>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</si>
  <si>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</si>
  <si>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</si>
  <si>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</si>
  <si>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</si>
  <si>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</si>
  <si>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</si>
  <si>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</si>
  <si>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</si>
  <si>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</si>
  <si>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</si>
  <si>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</si>
  <si>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</si>
  <si>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</si>
  <si>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</si>
  <si>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</si>
  <si>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</si>
  <si>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</si>
  <si>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</si>
  <si>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</si>
  <si>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</si>
  <si>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</si>
  <si>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</si>
  <si>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</si>
  <si>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</si>
  <si>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</si>
  <si>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</si>
  <si>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</si>
  <si>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</si>
  <si>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</si>
  <si>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</si>
  <si>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</si>
  <si>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</si>
  <si>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</si>
  <si>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</si>
  <si>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</si>
  <si>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</si>
  <si>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</si>
  <si>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</si>
  <si>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</si>
  <si>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</si>
  <si>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</si>
  <si>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</si>
  <si>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</si>
  <si>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</si>
  <si>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</si>
  <si>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</si>
  <si>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</si>
  <si>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</si>
  <si>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</si>
  <si>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</si>
  <si>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</si>
  <si>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</si>
  <si>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</si>
  <si>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</si>
  <si>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</si>
  <si>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</si>
  <si>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</si>
  <si>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</si>
  <si>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</si>
  <si>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</si>
  <si>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</si>
  <si>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</si>
  <si>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</si>
  <si>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</si>
  <si>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</si>
  <si>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</si>
  <si>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</si>
  <si>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</si>
  <si>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</si>
  <si>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</si>
  <si>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</si>
  <si>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</si>
  <si>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</si>
  <si>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</si>
  <si>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</si>
  <si>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</si>
  <si>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</si>
  <si>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</si>
  <si>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</si>
  <si>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</si>
  <si>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</si>
  <si>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</si>
  <si>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</si>
  <si>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</si>
  <si>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</si>
  <si>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</si>
  <si>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</si>
  <si>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</si>
  <si>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</si>
  <si>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</si>
  <si>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</si>
  <si>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</si>
  <si>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</si>
  <si>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</si>
  <si>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</si>
  <si>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</si>
  <si>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</si>
  <si>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</si>
  <si>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</si>
  <si>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</si>
  <si>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</si>
  <si>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</si>
  <si>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</si>
  <si>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</si>
  <si>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</si>
  <si>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</si>
  <si>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</si>
  <si>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</si>
  <si>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</si>
  <si>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</si>
  <si>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</si>
  <si>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</si>
  <si>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</si>
  <si>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</si>
  <si>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</si>
  <si>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</si>
  <si>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</si>
  <si>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</si>
  <si>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</si>
  <si>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</si>
  <si>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</si>
  <si>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</si>
  <si>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</si>
  <si>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</si>
  <si>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</si>
  <si>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</si>
  <si>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</si>
  <si>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</si>
  <si>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</si>
  <si>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</si>
  <si>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</si>
  <si>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</si>
  <si>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</si>
  <si>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</si>
  <si>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</si>
  <si>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</si>
  <si>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</si>
  <si>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</si>
  <si>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</si>
  <si>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</si>
  <si>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</si>
  <si>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</si>
  <si>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</si>
  <si>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</si>
  <si>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</si>
  <si>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</si>
  <si>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</si>
  <si>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</si>
  <si>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</si>
  <si>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</si>
  <si>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</si>
  <si>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</si>
  <si>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</si>
  <si>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</si>
  <si>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</si>
  <si>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</si>
  <si>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</si>
  <si>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</si>
  <si>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</si>
  <si>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</si>
  <si>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</si>
  <si>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</si>
  <si>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</si>
  <si>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</si>
  <si>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</si>
  <si>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</si>
  <si>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</si>
  <si>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</si>
  <si>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</si>
  <si>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</si>
  <si>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</si>
  <si>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</si>
  <si>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</si>
  <si>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</si>
  <si>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</si>
  <si>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</si>
  <si>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</si>
  <si>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</si>
  <si>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</si>
  <si>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</si>
  <si>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</si>
  <si>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</si>
  <si>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</si>
  <si>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</si>
  <si>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</si>
  <si>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</si>
  <si>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</si>
  <si>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</si>
  <si>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</si>
  <si>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</si>
  <si>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</si>
  <si>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</si>
  <si>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</si>
  <si>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</si>
  <si>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</si>
  <si>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</si>
  <si>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</si>
  <si>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</si>
  <si>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</si>
  <si>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</si>
  <si>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</si>
  <si>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</si>
  <si>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</si>
  <si>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</si>
  <si>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</si>
  <si>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</si>
  <si>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</si>
  <si>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</si>
  <si>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</si>
  <si>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</si>
  <si>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</si>
  <si>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</si>
  <si>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</si>
  <si>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</si>
  <si>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</si>
  <si>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</si>
  <si>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</si>
  <si>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</si>
  <si>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</si>
  <si>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</si>
  <si>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</si>
  <si>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</si>
  <si>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</si>
  <si>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</si>
  <si>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</si>
  <si>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</si>
  <si>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</si>
  <si>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</si>
  <si>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</si>
  <si>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</si>
  <si>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</si>
  <si>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</si>
  <si>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</si>
  <si>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</si>
  <si>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</si>
  <si>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</si>
  <si>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</si>
  <si>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</si>
  <si>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</si>
  <si>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</si>
  <si>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</si>
  <si>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</si>
  <si>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</si>
  <si>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</si>
  <si>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</si>
  <si>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</si>
  <si>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</si>
  <si>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</si>
  <si>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</si>
  <si>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</si>
  <si>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</si>
  <si>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</si>
  <si>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</si>
  <si>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</si>
  <si>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</si>
  <si>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</si>
  <si>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</si>
  <si>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</si>
  <si>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</si>
  <si>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</si>
  <si>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</si>
  <si>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</si>
  <si>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</si>
  <si>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</si>
  <si>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</si>
  <si>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</si>
  <si>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</si>
  <si>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</si>
  <si>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</si>
  <si>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</si>
  <si>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</si>
  <si>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</si>
  <si>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</si>
  <si>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</si>
  <si>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</si>
  <si>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</si>
  <si>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</si>
  <si>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</si>
  <si>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</si>
  <si>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</si>
  <si>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</si>
  <si>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</si>
  <si>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</si>
  <si>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</si>
  <si>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</si>
  <si>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</si>
  <si>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</si>
  <si>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</si>
  <si>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</si>
  <si>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</si>
  <si>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</si>
  <si>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</si>
  <si>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</si>
  <si>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</si>
  <si>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</si>
  <si>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</si>
  <si>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</si>
  <si>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</si>
  <si>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</si>
  <si>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</si>
  <si>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</si>
  <si>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</si>
  <si>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</si>
  <si>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</si>
  <si>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</si>
  <si>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</si>
  <si>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</si>
  <si>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</si>
  <si>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</si>
  <si>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</si>
  <si>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</si>
  <si>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</si>
  <si>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</si>
  <si>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</si>
  <si>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</si>
  <si>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</si>
  <si>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</si>
  <si>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</si>
  <si>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</si>
  <si>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</si>
  <si>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</si>
  <si>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</si>
  <si>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</si>
  <si>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</si>
  <si>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</si>
  <si>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</si>
  <si>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</si>
  <si>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</si>
  <si>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</si>
  <si>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</si>
  <si>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</si>
  <si>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</si>
  <si>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</si>
  <si>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</si>
  <si>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</si>
  <si>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</si>
  <si>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</si>
  <si>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</si>
  <si>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</si>
  <si>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</si>
  <si>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</si>
  <si>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</si>
  <si>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</si>
  <si>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</si>
  <si>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</si>
  <si>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</si>
  <si>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</si>
  <si>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</si>
  <si>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</si>
  <si>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</si>
  <si>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</si>
  <si>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</si>
  <si>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</si>
  <si>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</si>
  <si>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</si>
  <si>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</si>
  <si>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</si>
  <si>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</si>
  <si>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</si>
  <si>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</si>
  <si>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</si>
  <si>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</si>
  <si>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</si>
  <si>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</si>
  <si>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</si>
  <si>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</si>
  <si>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</si>
  <si>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</si>
  <si>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</si>
  <si>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</si>
  <si>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</si>
  <si>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</si>
  <si>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</si>
  <si>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</si>
  <si>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</si>
  <si>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</si>
  <si>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</si>
  <si>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</si>
  <si>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</si>
  <si>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</si>
  <si>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</si>
  <si>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</si>
  <si>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</si>
  <si>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</si>
  <si>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</si>
  <si>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</si>
  <si>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</si>
  <si>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</si>
  <si>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</si>
  <si>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</si>
  <si>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</si>
  <si>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</si>
  <si>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</si>
  <si>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</si>
  <si>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</si>
  <si>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</si>
  <si>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</si>
  <si>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</si>
  <si>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</si>
  <si>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</si>
  <si>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</si>
  <si>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</si>
  <si>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</si>
  <si>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</si>
  <si>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</si>
  <si>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</si>
  <si>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</si>
  <si>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</si>
  <si>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</si>
  <si>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</si>
  <si>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</si>
  <si>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</si>
  <si>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</si>
  <si>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</si>
  <si>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</si>
  <si>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</si>
  <si>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</si>
  <si>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</si>
  <si>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</si>
  <si>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</si>
  <si>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</si>
  <si>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</si>
  <si>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</si>
  <si>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</si>
  <si>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</si>
  <si>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</si>
  <si>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</si>
  <si>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</si>
  <si>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</si>
  <si>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</si>
  <si>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</si>
  <si>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</si>
  <si>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</si>
  <si>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</si>
  <si>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</si>
  <si>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</si>
  <si>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</si>
  <si>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</si>
  <si>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</si>
  <si>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</si>
  <si>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</si>
  <si>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</si>
  <si>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</si>
  <si>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</si>
  <si>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</si>
  <si>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</si>
  <si>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</si>
  <si>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</si>
  <si>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</si>
  <si>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</si>
  <si>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</si>
  <si>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</si>
  <si>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</si>
  <si>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</si>
  <si>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</si>
  <si>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</si>
  <si>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</si>
  <si>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</si>
  <si>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</si>
  <si>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</si>
  <si>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</si>
  <si>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</si>
  <si>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</si>
  <si>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</si>
  <si>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</si>
  <si>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</si>
  <si>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</si>
  <si>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</si>
  <si>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</si>
  <si>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</si>
  <si>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</si>
  <si>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</si>
  <si>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</si>
  <si>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</si>
  <si>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</si>
  <si>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</si>
  <si>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</si>
  <si>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</si>
  <si>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</si>
  <si>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</si>
  <si>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</si>
  <si>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</si>
  <si>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</si>
  <si>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</si>
  <si>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</si>
  <si>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</si>
  <si>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</si>
  <si>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</si>
  <si>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</si>
  <si>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</si>
  <si>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</si>
  <si>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</si>
  <si>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</si>
  <si>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</si>
  <si>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</si>
  <si>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</si>
  <si>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</si>
  <si>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</si>
  <si>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</si>
  <si>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</si>
  <si>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</si>
  <si>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</si>
  <si>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</si>
  <si>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</si>
  <si>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</si>
  <si>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</si>
  <si>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</si>
  <si>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</si>
  <si>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</si>
  <si>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</si>
  <si>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</si>
  <si>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</si>
  <si>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</si>
  <si>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</si>
  <si>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</si>
  <si>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</si>
  <si>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</si>
  <si>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</si>
  <si>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</si>
  <si>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</si>
  <si>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</si>
  <si>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</si>
  <si>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</si>
  <si>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</si>
  <si>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</si>
  <si>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</si>
  <si>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</si>
  <si>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</si>
  <si>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</si>
  <si>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</si>
  <si>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</si>
  <si>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</si>
  <si>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</si>
  <si>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</si>
  <si>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</si>
  <si>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</si>
  <si>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</si>
  <si>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</si>
  <si>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</si>
  <si>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</si>
  <si>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</si>
  <si>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</si>
  <si>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</si>
  <si>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</si>
  <si>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</si>
  <si>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</si>
  <si>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</si>
  <si>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</si>
  <si>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</si>
  <si>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</si>
  <si>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</si>
  <si>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</si>
  <si>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</si>
  <si>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</si>
  <si>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</si>
  <si>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</si>
  <si>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</si>
  <si>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</si>
  <si>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</si>
  <si>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</si>
  <si>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</si>
  <si>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</si>
  <si>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</si>
  <si>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</si>
  <si>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</si>
  <si>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</si>
  <si>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</si>
  <si>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</si>
  <si>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</si>
  <si>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</si>
  <si>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</si>
  <si>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</si>
  <si>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</si>
  <si>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</si>
  <si>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</si>
  <si>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</si>
  <si>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</si>
  <si>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</si>
  <si>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</si>
  <si>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</si>
  <si>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</si>
  <si>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</si>
  <si>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</si>
  <si>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</si>
  <si>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</si>
  <si>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</si>
  <si>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</si>
  <si>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</si>
  <si>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</si>
  <si>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</si>
  <si>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</si>
  <si>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</si>
  <si>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</si>
  <si>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</si>
  <si>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</si>
  <si>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</si>
  <si>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</si>
  <si>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</si>
  <si>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</si>
  <si>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</si>
  <si>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</si>
  <si>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</si>
  <si>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</si>
  <si>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</si>
  <si>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</si>
  <si>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</si>
  <si>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</si>
  <si>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</si>
  <si>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</si>
  <si>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</si>
  <si>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</si>
  <si>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</si>
  <si>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</si>
  <si>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</si>
  <si>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</si>
  <si>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</si>
  <si>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</si>
  <si>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</si>
  <si>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</si>
  <si>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</si>
  <si>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</si>
  <si>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</si>
  <si>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</si>
  <si>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</si>
  <si>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</si>
  <si>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</si>
  <si>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</si>
  <si>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</si>
  <si>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</si>
  <si>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</si>
  <si>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</si>
  <si>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</si>
  <si>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</si>
  <si>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</si>
  <si>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</si>
  <si>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</si>
  <si>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</si>
  <si>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</si>
  <si>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</si>
  <si>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</si>
  <si>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</si>
  <si>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</si>
  <si>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</si>
  <si>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</si>
  <si>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</si>
  <si>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</si>
  <si>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</si>
  <si>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</si>
  <si>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</si>
  <si>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</si>
  <si>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</si>
  <si>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</si>
  <si>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</si>
  <si>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</si>
  <si>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</si>
  <si>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</si>
  <si>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</si>
  <si>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</si>
  <si>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</si>
  <si>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</si>
  <si>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</si>
  <si>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</si>
  <si>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</si>
  <si>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</si>
  <si>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</si>
  <si>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</si>
  <si>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</si>
  <si>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</si>
  <si>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</si>
  <si>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</si>
  <si>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</si>
  <si>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</si>
  <si>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</si>
  <si>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</si>
  <si>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</si>
  <si>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</si>
  <si>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</si>
  <si>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</si>
  <si>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</si>
  <si>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</si>
  <si>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</si>
  <si>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</si>
  <si>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</si>
  <si>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</si>
  <si>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</si>
  <si>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</si>
  <si>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</si>
  <si>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</si>
  <si>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</si>
  <si>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</si>
  <si>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</si>
  <si>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</si>
  <si>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</si>
  <si>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</si>
  <si>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</si>
  <si>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</si>
  <si>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</si>
  <si>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</si>
  <si>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</si>
  <si>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</si>
  <si>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</si>
  <si>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</si>
  <si>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</si>
  <si>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</si>
  <si>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</si>
  <si>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</si>
  <si>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</si>
  <si>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</si>
  <si>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</si>
  <si>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</si>
  <si>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</si>
  <si>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</si>
  <si>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</si>
  <si>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</si>
  <si>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</si>
  <si>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</si>
  <si>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</si>
  <si>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</si>
  <si>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</si>
  <si>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</si>
  <si>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</si>
  <si>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</si>
  <si>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</si>
  <si>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</si>
  <si>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</si>
  <si>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</si>
  <si>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</si>
  <si>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</si>
  <si>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</si>
  <si>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</si>
  <si>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</si>
  <si>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</si>
  <si>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</si>
  <si>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</si>
  <si>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</si>
  <si>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</si>
  <si>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</si>
  <si>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</si>
  <si>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</si>
  <si>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</si>
  <si>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</si>
  <si>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</si>
  <si>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</si>
  <si>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</si>
  <si>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</si>
  <si>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</si>
  <si>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</si>
  <si>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</si>
  <si>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</si>
  <si>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</si>
  <si>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</si>
  <si>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</si>
  <si>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</si>
  <si>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</si>
  <si>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</si>
  <si>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</si>
  <si>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</si>
  <si>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</si>
  <si>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</si>
  <si>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</si>
  <si>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</si>
  <si>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</si>
  <si>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</si>
  <si>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</si>
  <si>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</si>
  <si>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</si>
  <si>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</si>
  <si>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</si>
  <si>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</si>
  <si>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</si>
  <si>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</si>
  <si>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</si>
  <si>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</si>
  <si>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</si>
  <si>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</si>
  <si>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</si>
  <si>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</si>
  <si>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</si>
  <si>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</si>
  <si>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</si>
  <si>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</si>
  <si>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</si>
  <si>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</si>
  <si>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</si>
  <si>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</si>
  <si>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</si>
  <si>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</si>
  <si>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</si>
  <si>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</si>
  <si>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</si>
  <si>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</si>
  <si>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</si>
  <si>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</si>
  <si>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</si>
  <si>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</si>
  <si>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</si>
  <si>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</si>
  <si>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</si>
  <si>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</si>
  <si>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</si>
  <si>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</si>
  <si>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</si>
  <si>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</si>
  <si>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</si>
  <si>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</si>
  <si>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</si>
  <si>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</si>
  <si>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</si>
  <si>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</si>
  <si>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</si>
  <si>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</si>
  <si>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</si>
  <si>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</si>
  <si>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</si>
  <si>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</si>
  <si>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</si>
  <si>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</si>
  <si>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</si>
  <si>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</si>
  <si>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</si>
  <si>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</si>
  <si>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</si>
  <si>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</si>
  <si>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</si>
  <si>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</si>
  <si>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</si>
  <si>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</si>
  <si>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</si>
  <si>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</si>
  <si>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</si>
  <si>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</si>
  <si>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</si>
  <si>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</si>
  <si>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</si>
  <si>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</si>
  <si>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</si>
  <si>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</si>
  <si>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</si>
  <si>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</si>
  <si>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</si>
  <si>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</si>
  <si>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</si>
  <si>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</si>
  <si>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</si>
  <si>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</si>
  <si>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</si>
  <si>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</si>
  <si>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</si>
  <si>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</si>
  <si>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</si>
  <si>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</si>
  <si>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</si>
  <si>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</si>
  <si>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</si>
  <si>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</si>
  <si>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</si>
  <si>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</si>
  <si>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</si>
  <si>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</si>
  <si>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</si>
  <si>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</si>
  <si>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</si>
  <si>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</si>
  <si>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</si>
  <si>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</si>
  <si>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</si>
  <si>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</si>
  <si>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</si>
  <si>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</si>
  <si>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</si>
  <si>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</si>
  <si>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</si>
  <si>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</si>
  <si>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</si>
  <si>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</si>
  <si>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</si>
  <si>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</si>
  <si>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</si>
  <si>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</si>
  <si>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</si>
  <si>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</si>
  <si>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</si>
  <si>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</si>
  <si>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</si>
  <si>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</si>
  <si>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</si>
  <si>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</si>
  <si>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</si>
  <si>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</si>
  <si>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</si>
  <si>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</si>
  <si>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</si>
  <si>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</si>
  <si>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</si>
  <si>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</si>
  <si>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</si>
  <si>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</si>
  <si>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</si>
  <si>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</si>
  <si>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</si>
  <si>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</si>
  <si>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</si>
  <si>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</si>
  <si>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</si>
  <si>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</si>
  <si>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</si>
  <si>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</si>
  <si>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</si>
  <si>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</si>
  <si>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</si>
  <si>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</si>
  <si>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</si>
  <si>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</si>
  <si>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</si>
  <si>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</si>
  <si>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</si>
  <si>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</si>
  <si>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</si>
  <si>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</si>
  <si>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</si>
  <si>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</si>
  <si>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</si>
  <si>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</si>
  <si>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</si>
  <si>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</si>
  <si>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</si>
  <si>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</si>
  <si>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</si>
  <si>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</si>
  <si>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</si>
  <si>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</si>
  <si>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</si>
  <si>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</si>
  <si>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</si>
  <si>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</si>
  <si>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</si>
  <si>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</si>
  <si>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</si>
  <si>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</si>
  <si>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</si>
  <si>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</si>
  <si>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</si>
  <si>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</si>
  <si>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</si>
  <si>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</si>
  <si>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</si>
  <si>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</si>
  <si>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</si>
  <si>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</si>
  <si>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</si>
  <si>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</si>
  <si>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</si>
  <si>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</si>
  <si>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</si>
  <si>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</si>
  <si>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</si>
  <si>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</si>
  <si>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</si>
  <si>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</si>
  <si>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</si>
  <si>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</si>
  <si>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</si>
  <si>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</si>
  <si>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</si>
  <si>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</si>
  <si>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</si>
  <si>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</si>
  <si>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</si>
  <si>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</si>
  <si>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</si>
  <si>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</si>
  <si>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</si>
  <si>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</si>
  <si>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</si>
  <si>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</si>
  <si>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</si>
  <si>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</si>
  <si>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</si>
  <si>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</si>
  <si>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</si>
  <si>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</si>
  <si>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</si>
  <si>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</si>
  <si>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</si>
  <si>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</si>
  <si>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</si>
  <si>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</si>
  <si>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</si>
  <si>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</si>
  <si>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</si>
  <si>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</si>
  <si>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</si>
  <si>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</si>
  <si>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</si>
  <si>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</si>
  <si>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</si>
  <si>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</si>
  <si>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</si>
  <si>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</si>
  <si>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</si>
  <si>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</si>
  <si>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</si>
  <si>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</si>
  <si>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</si>
  <si>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</si>
  <si>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</si>
  <si>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</si>
  <si>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</si>
  <si>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</si>
  <si>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</si>
  <si>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</si>
  <si>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</si>
  <si>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</si>
  <si>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</si>
  <si>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</si>
  <si>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</si>
  <si>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</si>
  <si>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</si>
  <si>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</si>
  <si>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</si>
  <si>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</si>
  <si>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</si>
  <si>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</si>
  <si>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</si>
  <si>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</si>
  <si>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</si>
  <si>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</si>
  <si>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</si>
  <si>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</si>
  <si>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</si>
  <si>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</si>
  <si>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</si>
  <si>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</si>
  <si>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</si>
  <si>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</si>
  <si>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</si>
  <si>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</si>
  <si>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</si>
  <si>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</si>
  <si>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</si>
  <si>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</si>
  <si>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</si>
  <si>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</si>
  <si>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</si>
  <si>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</si>
  <si>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</si>
  <si>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</si>
  <si>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</si>
  <si>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</si>
  <si>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</si>
  <si>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</si>
  <si>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</si>
  <si>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</si>
  <si>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</si>
  <si>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</si>
  <si>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</si>
  <si>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</si>
  <si>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</si>
  <si>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</si>
  <si>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</si>
  <si>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</si>
  <si>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</si>
  <si>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</si>
  <si>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</si>
  <si>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</si>
  <si>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</si>
  <si>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</si>
  <si>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</si>
  <si>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</si>
  <si>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</si>
  <si>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</si>
  <si>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</si>
  <si>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</si>
  <si>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</si>
  <si>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</si>
  <si>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</si>
  <si>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</si>
  <si>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</si>
  <si>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</si>
  <si>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</si>
  <si>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</si>
  <si>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</si>
  <si>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</si>
  <si>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</si>
  <si>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</si>
  <si>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</si>
  <si>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</si>
  <si>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</si>
  <si>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</si>
  <si>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</si>
  <si>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</si>
  <si>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</si>
  <si>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</si>
  <si>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</si>
  <si>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</si>
  <si>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</si>
  <si>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</si>
  <si>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</si>
  <si>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</si>
  <si>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</si>
  <si>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</si>
  <si>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</si>
  <si>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</si>
  <si>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</si>
  <si>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</si>
  <si>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</si>
  <si>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</si>
  <si>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</si>
  <si>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</si>
  <si>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</si>
  <si>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</si>
  <si>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</si>
  <si>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</si>
  <si>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</si>
  <si>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</si>
  <si>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</si>
  <si>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</si>
  <si>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</si>
  <si>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</si>
  <si>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</si>
  <si>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</si>
  <si>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</si>
  <si>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</si>
  <si>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</si>
  <si>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</si>
  <si>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</si>
  <si>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</si>
  <si>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</si>
  <si>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</si>
  <si>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</si>
  <si>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</si>
  <si>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</si>
  <si>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</si>
  <si>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</si>
  <si>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</si>
  <si>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</si>
  <si>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</si>
  <si>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</si>
  <si>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</si>
  <si>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</si>
  <si>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</si>
  <si>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</si>
  <si>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</si>
  <si>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</si>
  <si>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</si>
  <si>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</si>
  <si>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</si>
  <si>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</si>
  <si>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</si>
  <si>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</si>
  <si>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</si>
  <si>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</si>
  <si>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</si>
  <si>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</si>
  <si>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</si>
  <si>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</si>
  <si>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</si>
  <si>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</si>
  <si>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</si>
  <si>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</si>
  <si>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</si>
  <si>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</si>
  <si>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</si>
  <si>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</si>
  <si>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</si>
  <si>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</si>
  <si>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</si>
  <si>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</si>
  <si>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</si>
  <si>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</si>
  <si>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</si>
  <si>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</si>
  <si>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</si>
  <si>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</si>
  <si>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</si>
  <si>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</si>
  <si>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</si>
  <si>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</si>
  <si>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</si>
  <si>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</si>
  <si>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</si>
  <si>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</si>
  <si>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</si>
  <si>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</si>
  <si>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</si>
  <si>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</si>
  <si>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</si>
  <si>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</si>
  <si>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</si>
  <si>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</si>
  <si>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</si>
  <si>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</si>
  <si>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</si>
  <si>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</si>
  <si>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</si>
  <si>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</si>
  <si>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</si>
  <si>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</si>
  <si>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</si>
  <si>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</si>
  <si>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</si>
  <si>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</si>
  <si>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</si>
  <si>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</si>
  <si>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</si>
  <si>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</si>
  <si>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</si>
  <si>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</si>
  <si>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</si>
  <si>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</si>
  <si>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</si>
  <si>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</si>
  <si>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</si>
  <si>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</si>
  <si>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</si>
  <si>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</si>
  <si>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</si>
  <si>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</si>
  <si>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</si>
  <si>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</si>
  <si>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</si>
  <si>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</si>
  <si>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</si>
  <si>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</si>
  <si>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</si>
  <si>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</si>
  <si>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</si>
  <si>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</si>
  <si>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</si>
  <si>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</si>
  <si>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</si>
  <si>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</si>
  <si>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</si>
  <si>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</si>
  <si>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</si>
  <si>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</si>
  <si>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</si>
  <si>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</si>
  <si>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</si>
  <si>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</si>
  <si>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</si>
  <si>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</si>
  <si>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</si>
  <si>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</si>
  <si>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</si>
  <si>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</si>
  <si>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</si>
  <si>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</si>
  <si>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</si>
  <si>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</si>
  <si>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</si>
  <si>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</si>
  <si>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</si>
  <si>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</si>
  <si>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</si>
  <si>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</si>
  <si>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</si>
  <si>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</si>
  <si>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</si>
  <si>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</si>
  <si>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</si>
  <si>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</si>
  <si>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</si>
  <si>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</si>
  <si>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</si>
  <si>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</si>
  <si>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</si>
  <si>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</si>
  <si>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</si>
  <si>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</si>
  <si>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</si>
  <si>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</si>
  <si>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</si>
  <si>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</si>
  <si>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</si>
  <si>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</si>
  <si>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</si>
  <si>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</si>
  <si>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</si>
  <si>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</si>
  <si>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</si>
  <si>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</si>
  <si>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</si>
  <si>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</si>
  <si>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</si>
  <si>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</si>
  <si>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</si>
  <si>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</si>
  <si>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</si>
  <si>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</si>
  <si>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</si>
  <si>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</si>
  <si>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</si>
  <si>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</si>
  <si>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</si>
  <si>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</si>
  <si>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</si>
  <si>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</si>
  <si>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</si>
  <si>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</si>
  <si>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</si>
  <si>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</si>
  <si>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</si>
  <si>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</si>
  <si>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</si>
  <si>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</si>
  <si>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</si>
  <si>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</si>
  <si>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</si>
  <si>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</si>
  <si>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</si>
  <si>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</si>
  <si>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</si>
  <si>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</si>
  <si>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</si>
  <si>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</si>
  <si>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</si>
  <si>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</si>
  <si>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</si>
  <si>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</si>
  <si>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</si>
  <si>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</si>
  <si>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</si>
  <si>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</si>
  <si>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</si>
  <si>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</si>
  <si>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</si>
  <si>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</si>
  <si>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</si>
  <si>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</si>
  <si>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</si>
  <si>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</si>
  <si>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</si>
  <si>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</si>
  <si>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</si>
  <si>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</si>
  <si>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</si>
  <si>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</si>
  <si>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</si>
  <si>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</si>
  <si>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</si>
  <si>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</si>
  <si>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</si>
  <si>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</si>
  <si>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</si>
  <si>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</si>
  <si>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</si>
  <si>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</si>
  <si>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</si>
  <si>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</si>
  <si>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</si>
  <si>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</si>
  <si>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</si>
  <si>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</si>
  <si>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</si>
  <si>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</si>
  <si>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</si>
  <si>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</si>
  <si>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</si>
  <si>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</si>
  <si>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</si>
  <si>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</si>
  <si>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</si>
  <si>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</si>
  <si>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</si>
  <si>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</si>
  <si>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</si>
  <si>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</si>
  <si>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</si>
  <si>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</si>
  <si>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</si>
  <si>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</si>
  <si>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</si>
  <si>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</si>
  <si>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</si>
  <si>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</si>
  <si>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</si>
  <si>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</si>
  <si>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</si>
  <si>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</si>
  <si>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</si>
  <si>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</si>
  <si>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</si>
  <si>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</si>
  <si>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</si>
  <si>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</si>
  <si>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</si>
  <si>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</si>
  <si>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</si>
  <si>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</si>
  <si>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</si>
  <si>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</si>
  <si>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</si>
  <si>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</si>
  <si>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</si>
  <si>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</si>
  <si>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</si>
  <si>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</si>
  <si>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</si>
  <si>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</si>
  <si>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</si>
  <si>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</si>
  <si>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</si>
  <si>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</si>
  <si>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</si>
  <si>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</si>
  <si>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</si>
  <si>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</si>
  <si>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</si>
  <si>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</si>
  <si>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</si>
  <si>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</si>
  <si>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</si>
  <si>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</si>
  <si>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</si>
  <si>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</si>
  <si>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</si>
  <si>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</si>
  <si>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</si>
  <si>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</si>
  <si>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</si>
  <si>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</si>
  <si>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</si>
  <si>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</si>
  <si>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</si>
  <si>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</si>
  <si>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</si>
  <si>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</si>
  <si>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</si>
  <si>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</si>
  <si>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</si>
  <si>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</si>
  <si>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</si>
  <si>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</si>
  <si>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</si>
  <si>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</si>
  <si>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</si>
  <si>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</si>
  <si>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</si>
  <si>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</si>
  <si>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</si>
  <si>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</si>
  <si>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</si>
  <si>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</si>
  <si>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</si>
  <si>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</si>
  <si>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</si>
  <si>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</si>
  <si>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</si>
  <si>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</si>
  <si>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</si>
  <si>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</si>
  <si>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</si>
  <si>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</si>
  <si>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</si>
  <si>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</si>
  <si>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</si>
  <si>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</si>
  <si>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</si>
  <si>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</si>
  <si>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</si>
  <si>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</si>
  <si>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</si>
  <si>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</si>
  <si>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</si>
  <si>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</si>
  <si>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</si>
  <si>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</si>
  <si>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</si>
  <si>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</si>
  <si>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</si>
  <si>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</si>
  <si>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</si>
  <si>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</si>
  <si>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</si>
  <si>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</si>
  <si>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</si>
  <si>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</si>
  <si>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</si>
  <si>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</si>
  <si>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</si>
  <si>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</si>
  <si>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</si>
  <si>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</si>
  <si>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</si>
  <si>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</si>
  <si>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</si>
  <si>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</si>
  <si>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</si>
  <si>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</si>
  <si>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</si>
  <si>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</si>
  <si>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</si>
  <si>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</si>
  <si>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</si>
  <si>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</si>
  <si>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</si>
  <si>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</si>
  <si>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</si>
  <si>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</si>
  <si>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</si>
  <si>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</si>
  <si>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</si>
  <si>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</si>
  <si>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</si>
  <si>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</si>
  <si>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</si>
  <si>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</si>
  <si>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</si>
  <si>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</si>
  <si>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</si>
  <si>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</si>
  <si>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</si>
  <si>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</si>
  <si>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</si>
  <si>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</si>
  <si>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</si>
  <si>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</si>
  <si>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</si>
  <si>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</si>
  <si>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</si>
  <si>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</si>
  <si>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</si>
  <si>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</si>
  <si>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</si>
  <si>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</si>
  <si>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</si>
  <si>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</si>
  <si>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</si>
  <si>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</si>
  <si>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</si>
  <si>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</si>
  <si>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</si>
  <si>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</si>
  <si>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</si>
  <si>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</si>
  <si>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</si>
  <si>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</si>
  <si>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</si>
  <si>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</si>
  <si>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</si>
  <si>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</si>
  <si>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</si>
  <si>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</si>
  <si>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</si>
  <si>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</si>
  <si>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</si>
  <si>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</si>
  <si>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</si>
  <si>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</si>
  <si>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</si>
  <si>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</si>
  <si>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</si>
  <si>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</si>
  <si>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</si>
  <si>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</si>
  <si>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</si>
  <si>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</si>
  <si>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</si>
  <si>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</si>
  <si>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</si>
  <si>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</si>
  <si>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</si>
  <si>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</si>
  <si>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</si>
  <si>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</si>
  <si>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</si>
  <si>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</si>
  <si>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</si>
  <si>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</si>
  <si>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</si>
  <si>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</si>
  <si>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</si>
  <si>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</si>
  <si>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</si>
  <si>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</si>
  <si>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</si>
  <si>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</si>
  <si>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</si>
  <si>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</si>
  <si>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</si>
  <si>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</si>
  <si>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</si>
  <si>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</si>
  <si>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</si>
  <si>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</si>
  <si>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</si>
  <si>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</si>
  <si>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</si>
  <si>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</si>
  <si>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</si>
  <si>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</si>
  <si>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</si>
  <si>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</si>
  <si>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</si>
  <si>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</si>
  <si>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</si>
  <si>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</si>
  <si>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</si>
  <si>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</si>
  <si>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</si>
  <si>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</si>
  <si>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</si>
  <si>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</si>
  <si>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</si>
  <si>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</si>
  <si>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</si>
  <si>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</si>
  <si>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</si>
  <si>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</si>
  <si>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</si>
  <si>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</si>
  <si>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</si>
  <si>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</si>
  <si>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</si>
  <si>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</si>
  <si>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</si>
  <si>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</si>
  <si>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</si>
  <si>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</si>
  <si>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</si>
  <si>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</si>
  <si>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</si>
  <si>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</si>
  <si>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</si>
  <si>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</si>
  <si>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</si>
  <si>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</si>
  <si>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</si>
  <si>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</si>
  <si>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</si>
  <si>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</si>
  <si>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</si>
  <si>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</si>
  <si>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</si>
  <si>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</si>
  <si>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</si>
  <si>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</si>
  <si>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</si>
  <si>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</si>
  <si>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</si>
  <si>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</si>
  <si>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</si>
  <si>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</si>
  <si>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</si>
  <si>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</si>
  <si>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</si>
  <si>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</si>
  <si>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</si>
  <si>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</si>
  <si>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</si>
  <si>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</si>
  <si>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</si>
  <si>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</si>
  <si>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</si>
  <si>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</si>
  <si>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</si>
  <si>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</si>
  <si>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</si>
  <si>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</si>
  <si>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</si>
  <si>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</si>
  <si>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</si>
  <si>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</si>
  <si>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</si>
  <si>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</si>
  <si>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</si>
  <si>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</si>
  <si>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</si>
  <si>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</si>
  <si>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</si>
  <si>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</si>
  <si>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</si>
  <si>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</si>
  <si>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</si>
  <si>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</si>
  <si>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</si>
  <si>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</si>
  <si>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</si>
  <si>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</si>
  <si>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</si>
  <si>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</si>
  <si>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</si>
  <si>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</si>
  <si>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</si>
  <si>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</si>
  <si>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</si>
  <si>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</si>
  <si>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</si>
  <si>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</si>
  <si>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</si>
  <si>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</si>
  <si>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</si>
  <si>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</si>
  <si>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</si>
  <si>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</si>
  <si>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</si>
  <si>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</si>
  <si>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</si>
  <si>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</si>
  <si>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</si>
  <si>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</si>
  <si>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</si>
  <si>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</si>
  <si>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</si>
  <si>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</si>
  <si>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</si>
  <si>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</si>
  <si>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</si>
  <si>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</si>
  <si>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</si>
  <si>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</si>
  <si>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</si>
  <si>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</si>
  <si>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</si>
  <si>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</si>
  <si>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</si>
  <si>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</si>
  <si>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</si>
  <si>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</si>
  <si>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</si>
  <si>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</si>
  <si>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</si>
  <si>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</si>
  <si>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</si>
  <si>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</si>
  <si>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</si>
  <si>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</si>
  <si>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</si>
  <si>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</si>
  <si>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</si>
  <si>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</si>
  <si>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</si>
  <si>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</si>
  <si>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</si>
  <si>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</si>
  <si>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</si>
  <si>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</si>
  <si>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</si>
  <si>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</si>
  <si>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</si>
  <si>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</si>
  <si>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</si>
  <si>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</si>
  <si>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</si>
  <si>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</si>
  <si>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</si>
  <si>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</si>
  <si>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</si>
  <si>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</si>
  <si>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</si>
  <si>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</si>
  <si>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</si>
  <si>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</si>
  <si>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</si>
  <si>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</si>
  <si>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</si>
  <si>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</si>
  <si>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</si>
  <si>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</si>
  <si>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</si>
  <si>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</si>
  <si>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</si>
  <si>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</si>
  <si>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</si>
  <si>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</si>
  <si>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</si>
  <si>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</si>
  <si>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</si>
  <si>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</si>
  <si>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</si>
  <si>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</si>
  <si>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</si>
  <si>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</si>
  <si>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</si>
  <si>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</si>
  <si>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</si>
  <si>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</si>
  <si>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</si>
  <si>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</si>
  <si>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</si>
  <si>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</si>
  <si>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</si>
  <si>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</si>
  <si>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</si>
  <si>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</si>
  <si>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</si>
  <si>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</si>
  <si>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</si>
  <si>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</si>
  <si>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</si>
  <si>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</si>
  <si>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</si>
  <si>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</si>
  <si>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</si>
  <si>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</si>
  <si>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</si>
  <si>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</si>
  <si>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</si>
  <si>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</si>
  <si>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</si>
  <si>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</si>
  <si>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</si>
  <si>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</si>
  <si>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</si>
  <si>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</si>
  <si>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</si>
  <si>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</si>
  <si>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</si>
  <si>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</si>
  <si>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</si>
  <si>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</si>
  <si>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</si>
  <si>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</si>
  <si>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</si>
  <si>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</si>
  <si>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</si>
  <si>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</si>
  <si>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</si>
  <si>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</si>
  <si>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</si>
  <si>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</si>
  <si>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</si>
  <si>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</si>
  <si>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</si>
  <si>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</si>
  <si>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</si>
  <si>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</si>
  <si>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</si>
  <si>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</si>
  <si>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</si>
  <si>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</si>
  <si>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</si>
  <si>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</si>
  <si>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</si>
  <si>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</si>
  <si>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</si>
  <si>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</si>
  <si>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</si>
  <si>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</si>
  <si>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</si>
  <si>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</si>
  <si>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</si>
  <si>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</si>
  <si>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</si>
  <si>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</si>
  <si>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</si>
  <si>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</si>
  <si>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</si>
  <si>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</si>
  <si>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</si>
  <si>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</si>
  <si>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</si>
  <si>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</si>
  <si>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</si>
  <si>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</si>
  <si>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</si>
  <si>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</si>
  <si>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</si>
  <si>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</si>
  <si>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</si>
  <si>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</si>
  <si>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</si>
  <si>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</si>
  <si>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</si>
  <si>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</si>
  <si>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</si>
  <si>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</si>
  <si>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</si>
  <si>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</si>
  <si>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</si>
  <si>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</si>
  <si>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</si>
  <si>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</si>
  <si>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</si>
  <si>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</si>
  <si>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</si>
  <si>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</si>
  <si>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</si>
  <si>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</si>
  <si>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</si>
  <si>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</si>
  <si>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</si>
  <si>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</si>
  <si>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</si>
  <si>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</si>
  <si>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</si>
  <si>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</si>
  <si>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</si>
  <si>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</si>
  <si>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</si>
  <si>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</si>
  <si>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</si>
  <si>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</si>
  <si>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</si>
  <si>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</si>
  <si>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</si>
  <si>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</si>
  <si>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</si>
  <si>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</si>
  <si>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</si>
  <si>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</si>
  <si>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</si>
  <si>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</si>
  <si>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</si>
  <si>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</si>
  <si>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</si>
  <si>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</si>
  <si>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</si>
  <si>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</si>
  <si>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</si>
  <si>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</si>
  <si>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</si>
  <si>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</si>
  <si>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</si>
  <si>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</si>
  <si>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</si>
  <si>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</si>
  <si>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</si>
  <si>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</si>
  <si>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</si>
  <si>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</si>
  <si>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</si>
  <si>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</si>
  <si>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</si>
  <si>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</si>
  <si>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</si>
  <si>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</si>
  <si>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</si>
  <si>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</si>
  <si>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</si>
  <si>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</si>
  <si>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</si>
  <si>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</si>
  <si>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</si>
  <si>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</si>
  <si>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</si>
  <si>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</si>
  <si>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</si>
  <si>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</si>
  <si>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</si>
  <si>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</si>
  <si>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</si>
  <si>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</si>
  <si>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</si>
  <si>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</si>
  <si>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</si>
  <si>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</si>
  <si>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</si>
  <si>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</si>
  <si>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</si>
  <si>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</si>
  <si>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</si>
  <si>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</si>
  <si>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</si>
  <si>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</si>
  <si>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</si>
  <si>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</si>
  <si>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</si>
  <si>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</si>
  <si>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</si>
  <si>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</si>
  <si>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</si>
  <si>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</si>
  <si>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</si>
  <si>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</si>
  <si>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</si>
  <si>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</si>
  <si>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</si>
  <si>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</si>
  <si>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</si>
  <si>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</si>
  <si>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</si>
  <si>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</si>
  <si>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</si>
  <si>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</si>
  <si>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</si>
  <si>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</si>
  <si>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</si>
  <si>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</si>
  <si>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</si>
  <si>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</si>
  <si>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</si>
  <si>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</si>
  <si>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</si>
  <si>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</si>
  <si>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</si>
  <si>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</si>
  <si>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</si>
  <si>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</si>
  <si>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</si>
  <si>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</si>
  <si>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</si>
  <si>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</si>
  <si>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</si>
  <si>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</si>
  <si>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</si>
  <si>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</si>
  <si>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</si>
  <si>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</si>
  <si>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</si>
  <si>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</si>
  <si>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</si>
  <si>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</si>
  <si>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</si>
  <si>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</si>
  <si>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</si>
  <si>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</si>
  <si>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</si>
  <si>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</si>
  <si>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</si>
  <si>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</si>
  <si>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</si>
  <si>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</si>
  <si>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</si>
  <si>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</si>
  <si>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</si>
  <si>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</si>
  <si>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</si>
  <si>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</si>
  <si>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</si>
  <si>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</si>
  <si>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</si>
  <si>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</si>
  <si>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</si>
  <si>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</si>
  <si>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</si>
  <si>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</si>
  <si>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</si>
  <si>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</si>
  <si>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</si>
  <si>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</si>
  <si>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</si>
  <si>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</si>
  <si>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</si>
  <si>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</si>
  <si>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</si>
  <si>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</si>
  <si>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</si>
  <si>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</si>
  <si>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</si>
  <si>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</si>
  <si>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</si>
  <si>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</si>
  <si>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</si>
  <si>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</si>
  <si>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</si>
  <si>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</si>
  <si>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</si>
  <si>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</si>
  <si>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</si>
  <si>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</si>
  <si>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</si>
  <si>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</si>
  <si>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</si>
  <si>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</si>
  <si>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</si>
  <si>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</si>
  <si>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</si>
  <si>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</si>
  <si>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</si>
  <si>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</si>
  <si>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</si>
  <si>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</si>
  <si>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</si>
  <si>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</si>
  <si>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</si>
  <si>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</si>
  <si>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</si>
  <si>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</si>
  <si>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</si>
  <si>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</si>
  <si>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</si>
  <si>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</si>
  <si>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</si>
  <si>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</si>
  <si>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</si>
  <si>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</si>
  <si>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</si>
  <si>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</si>
  <si>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</si>
  <si>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</si>
  <si>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</si>
  <si>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</si>
  <si>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</si>
  <si>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</si>
  <si>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</si>
  <si>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</si>
  <si>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</si>
  <si>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</si>
  <si>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</si>
  <si>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</si>
  <si>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</si>
  <si>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</si>
  <si>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</si>
  <si>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</si>
  <si>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</si>
  <si>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</si>
  <si>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</si>
  <si>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</si>
  <si>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</si>
  <si>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</si>
  <si>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</si>
  <si>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</si>
  <si>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</si>
  <si>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</si>
  <si>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</si>
  <si>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</si>
  <si>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</si>
  <si>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</si>
  <si>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</si>
  <si>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</si>
  <si>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</si>
  <si>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</si>
  <si>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</si>
  <si>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</si>
  <si>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</si>
  <si>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</si>
  <si>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</si>
  <si>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</si>
  <si>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</si>
  <si>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</si>
  <si>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</si>
  <si>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</si>
  <si>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</si>
  <si>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</si>
  <si>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</si>
  <si>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</si>
  <si>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</si>
  <si>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</si>
  <si>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</si>
  <si>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</si>
  <si>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</si>
  <si>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</si>
  <si>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</si>
  <si>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</si>
  <si>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</si>
  <si>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</si>
  <si>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</si>
  <si>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</si>
  <si>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</si>
  <si>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</si>
  <si>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</si>
  <si>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</si>
  <si>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</si>
  <si>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</si>
  <si>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</si>
  <si>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</si>
  <si>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</si>
  <si>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</si>
  <si>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</si>
  <si>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</si>
  <si>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</si>
  <si>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</si>
  <si>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</si>
  <si>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</si>
  <si>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</si>
  <si>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</si>
  <si>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</si>
  <si>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</si>
  <si>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</si>
  <si>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</si>
  <si>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</si>
  <si>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</si>
  <si>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</si>
  <si>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</si>
  <si>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</si>
  <si>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</si>
  <si>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</si>
  <si>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</si>
  <si>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</si>
  <si>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</si>
  <si>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</si>
  <si>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</si>
  <si>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</si>
  <si>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</si>
  <si>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</si>
  <si>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</si>
  <si>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</si>
  <si>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</si>
  <si>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</si>
  <si>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</si>
  <si>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</si>
  <si>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</si>
  <si>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</si>
  <si>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</si>
  <si>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</si>
  <si>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</si>
  <si>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</si>
  <si>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</si>
  <si>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</si>
  <si>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</si>
  <si>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</si>
  <si>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</si>
  <si>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</si>
  <si>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</si>
  <si>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</si>
  <si>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</si>
  <si>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</si>
  <si>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</si>
  <si>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</si>
  <si>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</si>
  <si>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</si>
  <si>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</si>
  <si>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</si>
  <si>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</si>
  <si>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</si>
  <si>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</si>
  <si>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</si>
  <si>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</si>
  <si>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</si>
  <si>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</si>
  <si>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</si>
  <si>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</si>
  <si>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</si>
  <si>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</si>
  <si>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</si>
  <si>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</si>
  <si>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</si>
  <si>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</si>
  <si>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</si>
  <si>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</si>
  <si>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</si>
  <si>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</si>
  <si>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</si>
  <si>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</si>
  <si>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</si>
  <si>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</si>
  <si>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</si>
  <si>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</si>
  <si>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</si>
  <si>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</si>
  <si>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</si>
  <si>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</si>
  <si>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</si>
  <si>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</si>
  <si>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</si>
  <si>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</si>
  <si>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</si>
  <si>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</si>
  <si>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</si>
  <si>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</si>
  <si>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</si>
  <si>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</si>
  <si>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</si>
  <si>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</si>
  <si>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</si>
  <si>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</si>
  <si>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</si>
  <si>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</si>
  <si>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</si>
  <si>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</si>
  <si>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</si>
  <si>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</si>
  <si>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</si>
  <si>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</si>
  <si>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</si>
  <si>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</si>
  <si>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</si>
  <si>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</si>
  <si>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</si>
  <si>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</si>
  <si>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</si>
  <si>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</si>
  <si>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</si>
  <si>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</si>
  <si>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</si>
  <si>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</si>
  <si>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</si>
  <si>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</si>
  <si>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</si>
  <si>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</si>
  <si>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</si>
  <si>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</si>
  <si>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</si>
  <si>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</si>
  <si>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</si>
  <si>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</si>
  <si>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</si>
  <si>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</si>
  <si>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</si>
  <si>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</si>
  <si>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</si>
  <si>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</si>
  <si>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</si>
  <si>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</si>
  <si>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</si>
  <si>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</si>
  <si>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</si>
  <si>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</si>
  <si>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</si>
  <si>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</si>
  <si>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</si>
  <si>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</si>
  <si>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</si>
  <si>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</si>
  <si>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</si>
  <si>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</si>
  <si>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</si>
  <si>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</si>
  <si>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</si>
  <si>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</si>
  <si>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</si>
  <si>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</si>
  <si>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</si>
  <si>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</si>
  <si>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</si>
  <si>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</si>
  <si>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</si>
  <si>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</si>
  <si>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</si>
  <si>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</si>
  <si>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</si>
  <si>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</si>
  <si>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</si>
  <si>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</si>
  <si>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</si>
  <si>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</si>
  <si>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</si>
  <si>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</si>
  <si>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</si>
  <si>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</si>
  <si>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</si>
  <si>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</si>
  <si>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</si>
  <si>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</si>
  <si>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</si>
  <si>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</si>
  <si>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</si>
  <si>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</si>
  <si>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</si>
  <si>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</si>
  <si>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</si>
  <si>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</si>
  <si>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</si>
  <si>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</si>
  <si>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</si>
  <si>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</si>
  <si>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</si>
  <si>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</si>
  <si>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</si>
  <si>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</si>
  <si>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</si>
  <si>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</si>
  <si>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</si>
  <si>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</si>
  <si>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</si>
  <si>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</si>
  <si>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</si>
  <si>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</si>
  <si>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</si>
  <si>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</si>
  <si>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</si>
  <si>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</si>
  <si>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</si>
  <si>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</si>
  <si>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</si>
  <si>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</si>
  <si>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</si>
  <si>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</si>
  <si>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</si>
  <si>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</si>
  <si>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</si>
  <si>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</si>
  <si>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</si>
  <si>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</si>
  <si>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</si>
  <si>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</si>
  <si>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</si>
  <si>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</si>
  <si>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</si>
  <si>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</si>
  <si>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</si>
  <si>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</si>
  <si>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</si>
  <si>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</si>
  <si>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</si>
  <si>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</si>
  <si>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</si>
  <si>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</si>
  <si>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</si>
  <si>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</si>
  <si>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</si>
  <si>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</si>
  <si>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</si>
  <si>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</si>
  <si>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</si>
  <si>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</si>
  <si>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</si>
  <si>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</si>
  <si>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</si>
  <si>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</si>
  <si>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</si>
  <si>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</si>
  <si>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</si>
  <si>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</si>
  <si>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</si>
  <si>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</si>
  <si>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</si>
  <si>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</si>
  <si>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</si>
  <si>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</si>
  <si>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</si>
  <si>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</si>
  <si>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</si>
  <si>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</si>
  <si>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</si>
  <si>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</si>
  <si>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</si>
  <si>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</si>
  <si>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</si>
  <si>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</si>
  <si>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</si>
  <si>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</si>
  <si>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</si>
  <si>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</si>
  <si>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</si>
  <si>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</si>
  <si>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</si>
  <si>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</si>
  <si>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</si>
  <si>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</si>
  <si>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</si>
  <si>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</si>
  <si>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</si>
  <si>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</si>
  <si>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</si>
  <si>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</si>
  <si>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</si>
  <si>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</si>
  <si>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</si>
  <si>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</si>
  <si>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</si>
  <si>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</si>
  <si>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</si>
  <si>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</si>
  <si>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</si>
  <si>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</si>
  <si>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</si>
  <si>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</si>
  <si>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</si>
  <si>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</si>
  <si>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</si>
  <si>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</si>
  <si>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</si>
  <si>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</si>
  <si>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</si>
  <si>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</si>
  <si>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</si>
  <si>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</si>
  <si>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</si>
  <si>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</si>
  <si>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</si>
  <si>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</si>
  <si>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</si>
  <si>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</si>
  <si>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</si>
  <si>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</si>
  <si>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</si>
  <si>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</si>
  <si>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</si>
  <si>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</si>
  <si>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</si>
  <si>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</si>
  <si>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</si>
  <si>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</si>
  <si>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</si>
  <si>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</si>
  <si>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</si>
  <si>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</si>
  <si>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</si>
  <si>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</si>
  <si>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</si>
  <si>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</si>
  <si>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</si>
  <si>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</si>
  <si>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</si>
  <si>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</si>
  <si>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</si>
  <si>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</si>
  <si>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</si>
  <si>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</si>
  <si>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</si>
  <si>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</si>
  <si>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</si>
  <si>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</si>
  <si>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</si>
  <si>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</si>
  <si>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</si>
  <si>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</si>
  <si>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</si>
  <si>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</si>
  <si>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</si>
  <si>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</si>
  <si>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</si>
  <si>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</si>
  <si>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</si>
  <si>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</si>
  <si>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</si>
  <si>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</si>
  <si>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</si>
  <si>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</si>
  <si>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</si>
  <si>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</si>
  <si>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</si>
  <si>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</si>
  <si>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</si>
  <si>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</si>
  <si>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</si>
  <si>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</si>
  <si>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</si>
  <si>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</si>
  <si>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</si>
  <si>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</si>
  <si>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</si>
  <si>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</si>
  <si>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</si>
  <si>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</si>
  <si>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</si>
  <si>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</si>
  <si>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</si>
  <si>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</si>
  <si>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</si>
  <si>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</si>
  <si>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</si>
  <si>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</si>
  <si>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</si>
  <si>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</si>
  <si>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</si>
  <si>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</si>
  <si>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</si>
  <si>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</si>
  <si>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</si>
  <si>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</si>
  <si>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</si>
  <si>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</si>
  <si>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</si>
  <si>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</si>
  <si>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</si>
  <si>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</si>
  <si>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</si>
  <si>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</si>
  <si>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</si>
  <si>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</si>
  <si>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</si>
  <si>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</si>
  <si>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</si>
  <si>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</si>
  <si>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</si>
  <si>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</si>
  <si>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</si>
  <si>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</si>
  <si>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</si>
  <si>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</si>
  <si>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</si>
  <si>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</si>
  <si>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</si>
  <si>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</si>
  <si>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</si>
  <si>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</si>
  <si>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</si>
  <si>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</si>
  <si>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</si>
  <si>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</si>
  <si>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</si>
  <si>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</si>
  <si>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</si>
  <si>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</si>
  <si>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</si>
  <si>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</si>
  <si>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</si>
  <si>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</si>
  <si>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</si>
  <si>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</si>
  <si>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</si>
  <si>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</si>
  <si>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</si>
  <si>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</si>
  <si>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</si>
  <si>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</si>
  <si>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</si>
  <si>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</si>
  <si>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</si>
  <si>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</si>
  <si>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</si>
  <si>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</si>
  <si>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</si>
  <si>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</si>
  <si>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</si>
  <si>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</si>
  <si>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</si>
  <si>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</si>
  <si>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</si>
  <si>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</si>
  <si>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</si>
  <si>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</si>
  <si>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</si>
  <si>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</si>
  <si>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</si>
  <si>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</si>
  <si>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</si>
  <si>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</si>
  <si>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</si>
  <si>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</si>
  <si>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</si>
  <si>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</si>
  <si>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</si>
  <si>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</si>
  <si>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</si>
  <si>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</si>
  <si>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</si>
  <si>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</si>
  <si>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</si>
  <si>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</si>
  <si>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</si>
  <si>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</si>
  <si>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</si>
  <si>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</si>
  <si>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</si>
  <si>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</si>
  <si>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</si>
  <si>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</si>
  <si>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</si>
  <si>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</si>
  <si>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</si>
  <si>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</si>
  <si>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</si>
  <si>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</si>
  <si>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</si>
  <si>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</si>
  <si>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</si>
  <si>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</si>
  <si>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</si>
  <si>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</si>
  <si>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</si>
  <si>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</si>
  <si>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</si>
  <si>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</si>
  <si>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</si>
  <si>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</si>
  <si>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</si>
  <si>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</si>
  <si>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</si>
  <si>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</si>
  <si>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</si>
  <si>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</si>
  <si>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</si>
  <si>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</si>
  <si>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</si>
  <si>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</si>
  <si>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</si>
  <si>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</si>
  <si>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</si>
  <si>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</si>
  <si>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</si>
  <si>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</si>
  <si>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</si>
  <si>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</si>
  <si>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</si>
  <si>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</si>
  <si>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</si>
  <si>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</si>
  <si>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</si>
  <si>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</si>
  <si>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</si>
  <si>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</si>
  <si>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</si>
  <si>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</si>
  <si>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</si>
  <si>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</si>
  <si>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</si>
  <si>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</si>
  <si>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</si>
  <si>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</si>
  <si>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</si>
  <si>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</si>
  <si>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</si>
  <si>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</si>
  <si>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</si>
  <si>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</si>
  <si>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</si>
  <si>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</si>
  <si>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</si>
  <si>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</si>
  <si>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</si>
  <si>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</si>
  <si>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</si>
  <si>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</si>
  <si>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</si>
  <si>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</si>
  <si>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</si>
  <si>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</si>
  <si>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</si>
  <si>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</si>
  <si>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</si>
  <si>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</si>
  <si>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</si>
  <si>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</si>
  <si>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</si>
  <si>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</si>
  <si>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</si>
  <si>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</si>
  <si>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</si>
  <si>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</si>
  <si>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</si>
  <si>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</si>
  <si>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</si>
  <si>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</si>
  <si>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</si>
  <si>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</si>
  <si>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</si>
  <si>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</si>
  <si>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</si>
  <si>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</si>
  <si>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</si>
  <si>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</si>
  <si>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</si>
  <si>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</si>
  <si>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</si>
  <si>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</si>
  <si>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</si>
  <si>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</si>
  <si>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</si>
  <si>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</si>
  <si>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</si>
  <si>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</si>
  <si>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</si>
  <si>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</si>
  <si>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</si>
  <si>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</si>
  <si>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</si>
  <si>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</si>
  <si>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</si>
  <si>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</si>
  <si>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</si>
  <si>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</si>
  <si>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</si>
  <si>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</si>
  <si>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</si>
  <si>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</si>
  <si>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</si>
  <si>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</si>
  <si>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</si>
  <si>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</si>
  <si>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</si>
  <si>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</si>
  <si>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</si>
  <si>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</si>
  <si>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</si>
  <si>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</si>
  <si>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</si>
  <si>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</si>
  <si>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</si>
  <si>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</si>
  <si>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</si>
  <si>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</si>
  <si>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</si>
  <si>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</si>
  <si>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</si>
  <si>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</si>
  <si>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</si>
  <si>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</si>
  <si>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</si>
  <si>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</si>
  <si>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</si>
  <si>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</si>
  <si>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</si>
  <si>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</si>
  <si>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</si>
  <si>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</si>
  <si>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</si>
  <si>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</si>
  <si>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</si>
  <si>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</si>
  <si>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</si>
  <si>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</si>
  <si>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</si>
  <si>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</si>
  <si>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</si>
  <si>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</si>
  <si>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</si>
  <si>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</si>
  <si>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</si>
  <si>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</si>
  <si>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</si>
  <si>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</si>
  <si>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</si>
  <si>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</si>
  <si>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</si>
  <si>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</si>
  <si>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</si>
  <si>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</si>
  <si>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</si>
  <si>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</si>
  <si>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</si>
  <si>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</si>
  <si>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</si>
  <si>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</si>
  <si>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</si>
  <si>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</si>
  <si>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</si>
  <si>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</si>
  <si>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</si>
  <si>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</si>
  <si>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</si>
  <si>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</si>
  <si>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</si>
  <si>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</si>
  <si>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</si>
  <si>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</si>
  <si>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</si>
  <si>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</si>
  <si>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</si>
  <si>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</si>
  <si>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</si>
  <si>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</si>
  <si>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</si>
  <si>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</si>
  <si>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</si>
  <si>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</si>
  <si>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</si>
  <si>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</si>
  <si>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</si>
  <si>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</si>
  <si>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</si>
  <si>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</si>
  <si>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</si>
  <si>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</si>
  <si>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</si>
  <si>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</si>
  <si>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</si>
  <si>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</si>
  <si>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</si>
  <si>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</si>
  <si>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</si>
  <si>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</si>
  <si>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</si>
  <si>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</si>
  <si>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</si>
  <si>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</si>
  <si>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</si>
  <si>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</si>
  <si>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</si>
  <si>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</si>
  <si>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</si>
  <si>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</si>
  <si>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</si>
  <si>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</si>
  <si>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</si>
  <si>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</si>
  <si>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</si>
  <si>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</si>
  <si>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</si>
  <si>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</si>
  <si>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</si>
  <si>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</si>
  <si>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</si>
  <si>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</si>
  <si>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</si>
  <si>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</si>
  <si>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</si>
  <si>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</si>
  <si>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</si>
  <si>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</si>
  <si>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</si>
  <si>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</si>
  <si>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</si>
  <si>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</si>
  <si>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</si>
  <si>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</si>
  <si>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</si>
  <si>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</si>
  <si>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</si>
  <si>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</si>
  <si>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</si>
  <si>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</si>
  <si>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</si>
  <si>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</si>
  <si>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</si>
  <si>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</si>
  <si>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</si>
  <si>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</si>
  <si>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</si>
  <si>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</si>
  <si>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</si>
  <si>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</si>
  <si>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</si>
  <si>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</si>
  <si>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</si>
  <si>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</si>
  <si>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</si>
  <si>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</si>
  <si>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</si>
  <si>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</si>
  <si>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</si>
  <si>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</si>
  <si>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</si>
  <si>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</si>
  <si>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</si>
  <si>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</si>
  <si>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</si>
  <si>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</si>
  <si>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</si>
  <si>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</si>
  <si>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</si>
  <si>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</si>
  <si>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</si>
  <si>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</si>
  <si>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</si>
  <si>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</si>
  <si>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</si>
  <si>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</si>
  <si>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</si>
  <si>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</si>
  <si>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</si>
  <si>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</si>
  <si>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</si>
  <si>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</si>
  <si>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</si>
  <si>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</si>
  <si>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</si>
  <si>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</si>
  <si>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</si>
  <si>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</si>
  <si>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</si>
  <si>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</si>
  <si>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</si>
  <si>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</si>
  <si>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</si>
  <si>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</si>
  <si>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</si>
  <si>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</si>
  <si>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</si>
  <si>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</si>
  <si>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</si>
  <si>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</si>
  <si>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</si>
  <si>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</si>
  <si>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</si>
  <si>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</si>
  <si>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</si>
  <si>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</si>
  <si>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</si>
  <si>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</si>
  <si>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</si>
  <si>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</si>
  <si>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</si>
  <si>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</si>
  <si>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</si>
  <si>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</si>
  <si>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</si>
  <si>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</si>
  <si>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</si>
  <si>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</si>
  <si>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</si>
  <si>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</si>
  <si>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</si>
  <si>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</si>
  <si>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</si>
  <si>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</si>
  <si>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</si>
  <si>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</si>
  <si>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</si>
  <si>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</si>
  <si>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</si>
  <si>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</si>
  <si>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</si>
  <si>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</si>
  <si>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</si>
  <si>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</si>
  <si>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</si>
  <si>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</si>
  <si>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</si>
  <si>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</si>
  <si>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</si>
  <si>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</si>
  <si>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</si>
  <si>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</si>
  <si>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</si>
  <si>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</si>
  <si>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</si>
  <si>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</si>
  <si>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</si>
  <si>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</si>
  <si>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</si>
  <si>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</si>
  <si>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</si>
  <si>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</si>
  <si>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</si>
  <si>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</si>
  <si>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</si>
  <si>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</si>
  <si>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</si>
  <si>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</si>
  <si>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</si>
  <si>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</si>
  <si>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</si>
  <si>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</si>
  <si>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</si>
  <si>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</si>
  <si>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</si>
  <si>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</si>
  <si>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</si>
  <si>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</si>
  <si>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</si>
  <si>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</si>
  <si>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</si>
  <si>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</si>
  <si>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</si>
  <si>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</si>
  <si>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</si>
  <si>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</si>
  <si>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</si>
  <si>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</si>
  <si>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</si>
  <si>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</si>
  <si>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</si>
  <si>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</si>
  <si>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</si>
  <si>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</si>
  <si>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</si>
  <si>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</si>
  <si>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</si>
  <si>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</si>
  <si>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</si>
  <si>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</si>
  <si>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</si>
  <si>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</si>
  <si>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</si>
  <si>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</si>
  <si>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</si>
  <si>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</si>
  <si>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</si>
  <si>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</si>
  <si>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</si>
  <si>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</si>
  <si>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</si>
  <si>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</si>
  <si>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</si>
  <si>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</si>
  <si>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</si>
  <si>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</si>
  <si>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</si>
  <si>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</si>
  <si>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</si>
  <si>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</si>
  <si>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</si>
  <si>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</si>
  <si>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</si>
  <si>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</si>
  <si>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</si>
  <si>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</si>
  <si>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</si>
  <si>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</si>
  <si>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</si>
  <si>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</si>
  <si>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</si>
  <si>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</si>
  <si>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</si>
  <si>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</si>
  <si>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</si>
  <si>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</si>
  <si>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</si>
  <si>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</si>
  <si>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</si>
  <si>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</si>
  <si>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</si>
  <si>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</si>
  <si>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</si>
  <si>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</si>
  <si>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</si>
  <si>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</si>
  <si>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</si>
  <si>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</si>
  <si>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</si>
  <si>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</si>
  <si>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</si>
  <si>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</si>
  <si>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</si>
  <si>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</si>
  <si>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</si>
  <si>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</si>
  <si>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</si>
  <si>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</si>
  <si>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</si>
  <si>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</si>
  <si>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</si>
  <si>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</si>
  <si>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</si>
  <si>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</si>
  <si>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</si>
  <si>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</si>
  <si>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</si>
  <si>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</si>
  <si>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</si>
  <si>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</si>
  <si>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</si>
  <si>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</si>
  <si>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</si>
  <si>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</si>
  <si>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</si>
  <si>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</si>
  <si>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</si>
  <si>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</si>
  <si>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</si>
  <si>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</si>
  <si>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</si>
  <si>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</si>
  <si>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</si>
  <si>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</si>
  <si>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</si>
  <si>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</si>
  <si>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</si>
  <si>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</si>
  <si>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</si>
  <si>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</si>
  <si>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</si>
  <si>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</si>
  <si>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</si>
  <si>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</si>
  <si>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</si>
  <si>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</si>
  <si>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</si>
  <si>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</si>
  <si>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</si>
  <si>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</si>
  <si>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</si>
  <si>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</si>
  <si>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</si>
  <si>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</si>
  <si>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</si>
  <si>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</si>
  <si>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</si>
  <si>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</si>
  <si>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</si>
  <si>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</si>
  <si>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</si>
  <si>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</si>
  <si>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</si>
  <si>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</si>
  <si>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</si>
  <si>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</si>
  <si>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</si>
  <si>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</si>
  <si>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</si>
  <si>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</si>
  <si>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</si>
  <si>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</si>
  <si>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</si>
  <si>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</si>
  <si>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</si>
  <si>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</si>
  <si>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</si>
  <si>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</si>
  <si>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</si>
  <si>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</si>
  <si>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</si>
  <si>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</si>
  <si>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</si>
  <si>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</si>
  <si>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</si>
  <si>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</si>
  <si>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</si>
  <si>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</si>
  <si>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</si>
  <si>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</si>
  <si>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</si>
  <si>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</si>
  <si>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</si>
  <si>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</si>
  <si>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</si>
  <si>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</si>
  <si>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</si>
  <si>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</si>
  <si>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</si>
  <si>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</si>
  <si>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</si>
  <si>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</si>
  <si>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</si>
  <si>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</si>
  <si>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</si>
  <si>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</si>
  <si>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</si>
  <si>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</si>
  <si>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</si>
  <si>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</si>
  <si>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</si>
  <si>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</si>
  <si>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</si>
  <si>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</si>
  <si>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</si>
  <si>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</si>
  <si>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</si>
  <si>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</si>
  <si>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</si>
  <si>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</si>
  <si>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</si>
  <si>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</si>
  <si>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</si>
  <si>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</si>
  <si>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</si>
  <si>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</si>
  <si>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</si>
  <si>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</si>
  <si>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</si>
  <si>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</si>
  <si>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</si>
  <si>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</si>
  <si>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</si>
  <si>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</si>
  <si>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</si>
  <si>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</si>
  <si>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</si>
  <si>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</si>
  <si>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</si>
  <si>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</si>
  <si>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</si>
  <si>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</si>
  <si>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</si>
  <si>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</si>
  <si>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</si>
  <si>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</si>
  <si>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</si>
  <si>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</si>
  <si>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</si>
  <si>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</si>
  <si>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</si>
  <si>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</si>
  <si>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ETA 47 km</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</si>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</sst>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304.61217997685162</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45967.560605902778</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45967.560605902778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45967.560605902778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45967.560605902778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45967.560605902778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45967.560605902778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45967.560605902778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45967.560605902778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45967.560605902778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45967.560605902778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45967.560605902778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45967.560605902778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45967.560605902778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45967.560605902778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45967.560605902778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45967.560605902778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45967.560605902778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45967.560605902778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45967.560605902778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45967.560605902778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45967.560605902778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45967.560605902778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45967.560605902778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45967.560605902778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45967.560605902778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45967.560605902778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45967.560605902778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45967.560605902778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45967.560605902778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45967.560605902778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45967.560605902778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45967.560605902778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45967.560605902778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45967.560605902778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45967.560605902778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45967.560605902778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45967.560605902778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45967.560605902778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45967.560605902778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45967.560605902778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45967.560605902778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45967.560605902778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45967.560605902778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45967.560605902778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45967.560605902778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45967.560605902778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45967.560605902778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45967.560605902778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45967.560605902778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45967.560605902778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45967.560605902778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45967.560605902778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45967.560605902778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45967.560605902778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45967.560605902778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45967.560605902778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45967.560605902778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45967.560605902778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45967.560605902778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45967.560605902778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45967.560605902778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45967.560605902778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45967.560605902778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45967.560605902778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45967.560605902778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45967.560605902778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45967.560605902778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45967.560605902778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45967.560605902778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45967.560605902778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45967.560605902778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45967.560605902778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45967.560605902778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45967.560605902778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45967.560605902778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45967.560605902778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45967.560605902778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45967.560605902778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45967.560605902778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45967.560605902778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45967.560605902778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45967.560605902778</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45967.560605902778</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5467C73F-8532-4F20-8491-7A67EDB5879E}"/>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142.56076793981629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7.4899884260958061E-2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39023</v>
      </c>
      <c r="B5" s="18" t="str">
        <f>IFERROR(VLOOKUP(D5,DB!A:K,11,0),"")</f>
        <v>R2</v>
      </c>
      <c r="C5" s="18">
        <v>1</v>
      </c>
      <c r="D5" s="18" t="s">
        <v>27572</v>
      </c>
      <c r="E5" s="103" t="s">
        <v>39021</v>
      </c>
      <c r="F5" s="104"/>
      <c r="G5" s="105">
        <f ca="1">IFERROR(NOW()-F5,"-")</f>
        <v>45967.560605902778</v>
      </c>
      <c r="H5" s="161">
        <v>45967.543854166666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45967.560605902778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45967.560605902778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45967.560605902778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45967.560605902778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45967.560605902778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45967.560605902778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45967.560605902778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45967.560605902778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45967.560605902778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45967.560605902778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45967.560605902778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45967.560605902778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45967.560605902778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45967.560605902778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45967.560605902778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45967.560605902778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45967.560605902778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45967.560605902778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45967.560605902778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45967.560605902778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45967.560605902778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45967.560605902778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45967.560605902778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45967.560605902778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45967.560605902778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45967.560605902778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45967.560605902778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45967.560605902778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45967.560605902778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45967.560605902778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45967.560605902778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45967.560605902778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45967.560605902778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45967.560605902778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45967.560605902778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45967.560605902778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45967.560605902778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45967.560605902778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45967.560605902778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45967.560605902778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45967.560605902778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45967.560605902778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45967.560605902778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45967.560605902778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45967.560605902778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45967.560605902778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45967.560605902778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45967.560605902778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45967.560605902778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45967.560605902778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45967.560605902778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45967.560605902778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45967.560605902778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45967.560605902778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45967.560605902778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45967.560605902778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45967.560605902778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45967.560605902778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45967.560605902778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45967.560605902778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45967.560605902778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45967.560605902778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45967.560605902778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45967.560605902778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45967.560605902778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45967.560605902778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45967.560605902778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45967.560605902778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45967.560605902778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45967.560605902778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45967.560605902778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45967.560605902778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45967.560605902778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45967.560605902778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45967.560605902778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45967.560605902778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45967.560605902778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45967.560605902778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45967.560605902778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45967.560605902778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45967.560605902778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45967.560605902778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45967.560605902778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45967.560605902778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45967.560605902778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45967.560605902778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45967.560605902778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45967.560605902778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45967.560605902778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45967.560605902778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45967.560605902778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45967.560605902778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45967.560605902778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45967.560605902778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45967.560605902778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45967.560605902778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45967.560605902778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45967.560605902778</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45967.560605902778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45967.560605902778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45967.560605902778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45967.560605902778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45967.560605902778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45967.560605902778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45967.560605902778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45967.560605902778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45967.560605902778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45967.560605902778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45967.560605902778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45967.560605902778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45967.560605902778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45967.560605902778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45967.560605902778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45967.560605902778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45967.560605902778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45967.560605902778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45967.560605902778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45967.560605902778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45967.560605902778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45967.560605902778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45967.560605902778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45967.560605902778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45967.560605902778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45967.560605902778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45967.560605902778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45967.560605902778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45967.560605902778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45967.560605902778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45967.560605902778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45967.560605902778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45967.560605902778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45967.560605902778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45967.560605902778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45967.560605902778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45967.560605902778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45967.560605902778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45967.560605902778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45967.560605902778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45967.560605902778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45967.560605902778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45967.560605902778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45967.560605902778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45967.560605902778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45967.560605902778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45967.560605902778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45967.560605902778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45967.560605902778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45967.560605902778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45967.560605902778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45967.560605902778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45967.560605902778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45967.560605902778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45967.560605902778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45967.560605902778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45967.560605902778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45967.560605902778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45967.560605902778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45967.560605902778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45967.560605902778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45967.560605902778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45967.560605902778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45967.560605902778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45967.560605902778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45967.560605902778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45967.560605902778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45967.560605902778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45967.560605902778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45967.560605902778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45967.560605902778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45967.560605902778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45967.560605902778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45967.560605902778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45967.560605902778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45967.560605902778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45967.560605902778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45967.560605902778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45967.560605902778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45967.560605902778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45967.560605902778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45967.560605902778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45967.560605902778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45967.560605902778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45967.560605902778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45967.560605902778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45967.560605902778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45967.560605902778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45967.560605902778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45967.560605902778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45967.560605902778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45967.560605902778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45967.560605902778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45967.560605902778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45967.560605902778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45967.560605902778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45967.560605902778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45967.560605902778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45967.560605902778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45967.560605902778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45967.560605902778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45967.560605902778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45967.560605902778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45967.560605902778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45967.560605902778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45967.560605902778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45967.560605902778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45967.560605902778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45967.560605902778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45967.560605902778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45967.560605902778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45967.560605902778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45967.560605902778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45967.560605902778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45967.560605902778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45967.560605902778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45967.560605902778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45967.560605902778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45967.560605902778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45967.560605902778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45967.560605902778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45967.560605902778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45967.560605902778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45967.560605902778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45967.560605902778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45967.560605902778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45967.560605902778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45967.560605902778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45967.560605902778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45967.560605902778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45967.560605902778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45967.560605902778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45967.560605902778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45967.560605902778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45967.560605902778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45967.560605902778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45967.560605902778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45967.560605902778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45967.560605902778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45967.560605902778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45967.560605902778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45967.560605902778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45967.560605902778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45967.560605902778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45967.560605902778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45967.560605902778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45967.560605902778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45967.560605902778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45967.560605902778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45967.560605902778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45967.560605902778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45967.560605902778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45967.560605902778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45967.560605902778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45967.560605902778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45967.560605902778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45967.560605902778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45967.560605902778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45967.560605902778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45967.560605902778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45967.560605902778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45967.560605902778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45967.560605902778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45967.560605902778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45967.560605902778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45967.560605902778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45967.560605902778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45967.560605902778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45967.560605902778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45967.560605902778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45967.560605902778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45967.560605902778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45967.560605902778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45967.560605902778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45967.560605902778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45967.560605902778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45967.560605902778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45967.560605902778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45967.560605902778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45967.560605902778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45967.560605902778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45967.560605902778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45967.560605902778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45967.560605902778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45967.560605902778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45967.560605902778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45967.560605902778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45967.560605902778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45967.560605902778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45967.560605902778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45967.560605902778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45967.560605902778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45967.560605902778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45967.560605902778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45967.560605902778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45967.560605902778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45967.560605902778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45967.560605902778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45967.560605902778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45967.560605902778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45967.560605902778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45967.560605902778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45967.560605902778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45967.560605902778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45967.560605902778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45967.560605902778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45967.560605902778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45967.560605902778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45967.560605902778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45967.560605902778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45967.560605902778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45967.560605902778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45967.560605902778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45967.560605902778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45967.560605902778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45967.560605902778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45967.560605902778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45967.560605902778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45967.560605902778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45967.560605902778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45967.560605902778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45967.560605902778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45967.560605902778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45967.560605902778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45967.560605902778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45967.560605902778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45967.560605902778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45967.560605902778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45967.560605902778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45967.560605902778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45967.560605902778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45967.560605902778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45967.560605902778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45967.560605902778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45967.560605902778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45967.560605902778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45967.560605902778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45967.560605902778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45967.560605902778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45967.560605902778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45967.560605902778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45967.560605902778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45967.560605902778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45967.560605902778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45967.560605902778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45967.560605902778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45967.560605902778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45967.560605902778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45967.560605902778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45967.560605902778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45967.560605902778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45967.560605902778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45967.560605902778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45967.560605902778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45967.560605902778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45967.560605902778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45967.560605902778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45967.560605902778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45967.560605902778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45967.560605902778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45967.560605902778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45967.560605902778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45967.560605902778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45967.560605902778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45967.560605902778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45967.560605902778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45967.560605902778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45967.560605902778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45967.560605902778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45967.560605902778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45967.560605902778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45967.560605902778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45967.560605902778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45967.560605902778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45967.560605902778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45967.560605902778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45967.560605902778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45967.560605902778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45967.560605902778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45967.560605902778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45967.560605902778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45967.560605902778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45967.560605902778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45967.560605902778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45967.560605902778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45967.560605902778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45967.560605902778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45967.560605902778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45967.560605902778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45967.560605902778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45967.560605902778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45967.560605902778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45967.560605902778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45967.560605902778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45967.560605902778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45967.560605902778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45967.560605902778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45967.560605902778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45967.560605902778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45967.560605902778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45967.560605902778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45967.560605902778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45967.560605902778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45967.560605902778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45967.560605902778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45967.560605902778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45967.560605902778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45967.560605902778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45967.560605902778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45967.560605902778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45967.560605902778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45967.560605902778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45967.560605902778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45967.560605902778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45967.560605902778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45967.560605902778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45967.560605902778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45967.560605902778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45967.560605902778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45967.560605902778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45967.560605902778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45967.560605902778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45967.560605902778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45967.560605902778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45967.560605902778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45967.560605902778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45967.560605902778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45967.560605902778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45967.560605902778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45967.560605902778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45967.560605902778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45967.560605902778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45967.560605902778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45967.560605902778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45967.560605902778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45967.560605902778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45967.560605902778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45967.560605902778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45967.560605902778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45967.560605902778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45967.560605902778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45967.560605902778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45967.560605902778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45967.560605902778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45967.560605902778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45967.560605902778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45967.560605902778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45967.560605902778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45967.560605902778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45967.560605902778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45967.560605902778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45967.560605902778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45967.560605902778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45967.560605902778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45967.560605902778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45967.560605902778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45967.560605902778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45967.560605902778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45967.560605902778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45967.560605902778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45967.560605902778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45967.560605902778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45967.560605902778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45967.560605902778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45967.560605902778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45967.560605902778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45967.560605902778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45967.560605902778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45967.560605902778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45967.560605902778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45967.560605902778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45967.560605902778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45967.560605902778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45967.560605902778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45967.560605902778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45967.560605902778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45967.560605902778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45967.560605902778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45967.560605902778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45967.560605902778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45967.560605902778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45967.560605902778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45967.560605902778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45967.560605902778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45967.560605902778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45967.560605902778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45967.560605902778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45967.560605902778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45967.560605902778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45967.560605902778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45967.560605902778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45967.560605902778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45967.560605902778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45967.560605902778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45967.560605902778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45967.560605902778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45967.560605902778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45967.560605902778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45967.560605902778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45967.560605902778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45967.560605902778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45967.560605902778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45967.560605902778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45967.560605902778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45967.560605902778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45967.560605902778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45967.560605902778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45967.560605902778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45967.560605902778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45967.560605902778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45967.560605902778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45967.560605902778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45967.560605902778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45967.560605902778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45967.560605902778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45967.560605902778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45967.560605902778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45967.560605902778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45967.560605902778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45967.560605902778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45967.560605902778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45967.560605902778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45967.560605902778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45967.560605902778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45967.560605902778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45967.560605902778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45967.560605902778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45967.560605902778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45967.560605902778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45967.560605902778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45967.560605902778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45967.560605902778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45967.560605902778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45967.560605902778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45967.560605902778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45967.560605902778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45967.560605902778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45967.560605902778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45967.560605902778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45967.560605902778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45967.560605902778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45967.560605902778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45967.560605902778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45967.560605902778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45967.560605902778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45967.560605902778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45967.560605902778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45967.560605902778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45967.560605902778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45967.560605902778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45967.560605902778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45967.560605902778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45967.560605902778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45967.560605902778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45967.560605902778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45967.560605902778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45967.560605902778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45967.560605902778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45967.560605902778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45967.560605902778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45967.560605902778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45967.560605902778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45967.560605902778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45967.560605902778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45967.560605902778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45967.560605902778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45967.560605902778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45967.560605902778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45967.560605902778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45967.560605902778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45967.560605902778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45967.560605902778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45967.560605902778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45967.560605902778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45967.560605902778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45967.560605902778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45967.560605902778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45967.560605902778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45967.560605902778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45967.560605902778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45967.560605902778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45967.560605902778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45967.560605902778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45967.560605902778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45967.560605902778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45967.560605902778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45967.560605902778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45967.560605902778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45967.560605902778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45967.560605902778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45967.560605902778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45967.560605902778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45967.560605902778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45967.560605902778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45967.560605902778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45967.560605902778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45967.560605902778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45967.560605902778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45967.560605902778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45967.560605902778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45967.560605902778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45967.560605902778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45967.560605902778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45967.560605902778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45967.560605902778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45967.560605902778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45967.560605902778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45967.560605902778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45967.560605902778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45967.560605902778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45967.560605902778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45967.560605902778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45967.560605902778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45967.560605902778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45967.560605902778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45967.560605902778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45967.560605902778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45967.560605902778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45967.560605902778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45967.560605902778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45967.560605902778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45967.560605902778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45967.560605902778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45967.560605902778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45967.560605902778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45967.560605902778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45967.560605902778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45967.560605902778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45967.560605902778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45967.560605902778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45967.560605902778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45967.560605902778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45967.560605902778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45967.560605902778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45967.560605902778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45967.560605902778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45967.560605902778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45967.560605902778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45967.560605902778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45967.560605902778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45967.560605902778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45967.560605902778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45967.560605902778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45967.560605902778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45967.560605902778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45967.560605902778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45967.560605902778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45967.560605902778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45967.560605902778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45967.560605902778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45967.560605902778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45967.560605902778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45967.560605902778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45967.560605902778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45967.560605902778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45967.560605902778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45967.560605902778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45967.560605902778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45967.560605902778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45967.560605902778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45967.560605902778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45967.560605902778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45967.560605902778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45967.560605902778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45967.560605902778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45967.560605902778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45967.560605902778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45967.560605902778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45967.560605902778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45967.560605902778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45967.560605902778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45967.560605902778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45967.560605902778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45967.560605902778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45967.560605902778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45967.560605902778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45967.560605902778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45967.560605902778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45967.560605902778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45967.560605902778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45967.560605902778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45967.560605902778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45967.560605902778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45967.560605902778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45967.560605902778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45967.560605902778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45967.560605902778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45967.560605902778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45967.560605902778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45967.560605902778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45967.560605902778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45967.560605902778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45967.560605902778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45967.560605902778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45967.560605902778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45967.560605902778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45967.560605902778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45967.560605902778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45967.560605902778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45967.560605902778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45967.560605902778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45967.560605902778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45967.560605902778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45967.560605902778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45967.560605902778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45967.560605902778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45967.560605902778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45967.560605902778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45967.560605902778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45967.560605902778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45967.560605902778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45967.560605902778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45967.560605902778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45967.560605902778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45967.560605902778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45967.560605902778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45967.560605902778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45967.560605902778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45967.560605902778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45967.560605902778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45967.560605902778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45967.560605902778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45967.560605902778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45967.560605902778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45967.560605902778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45967.560605902778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45967.560605902778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45967.560605902778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45967.560605902778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45967.560605902778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45967.560605902778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45967.560605902778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45967.560605902778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45967.560605902778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45967.560605902778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45967.560605902778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45967.560605902778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45967.560605902778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45967.560605902778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45967.560605902778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45967.560605902778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45967.560605902778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45967.560605902778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45967.560605902778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45967.560605902778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45967.560605902778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45967.560605902778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45967.560605902778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45967.560605902778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45967.560605902778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45967.560605902778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45967.560605902778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45967.560605902778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45967.560605902778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45967.560605902778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45967.560605902778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45967.560605902778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45967.560605902778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45967.560605902778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45967.560605902778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45967.560605902778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45967.560605902778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45967.560605902778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45967.560605902778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45967.560605902778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45967.560605902778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45967.560605902778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45967.560605902778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45967.560605902778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45967.560605902778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45967.560605902778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45967.560605902778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45967.560605902778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45967.560605902778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45967.560605902778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45967.560605902778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45967.560605902778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45967.560605902778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45967.560605902778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45967.560605902778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45967.560605902778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45967.560605902778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45967.560605902778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45967.560605902778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45967.560605902778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45967.560605902778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45967.560605902778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45967.560605902778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45967.560605902778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45967.560605902778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45967.560605902778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45967.560605902778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45967.560605902778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45967.560605902778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45967.560605902778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45967.560605902778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45967.560605902778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45967.560605902778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45967.560605902778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45967.560605902778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45967.560605902778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45967.560605902778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45967.560605902778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45967.560605902778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45967.560605902778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45967.560605902778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45967.560605902778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45967.560605902778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45967.560605902778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45967.560605902778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45967.560605902778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45967.560605902778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45967.560605902778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45967.560605902778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45967.560605902778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45967.560605902778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45967.560605902778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45967.560605902778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45967.560605902778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45967.560605902778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45967.560605902778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45967.560605902778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45967.560605902778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45967.560605902778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45967.560605902778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45967.560605902778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45967.560605902778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45967.560605902778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45967.560605902778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45967.560605902778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45967.560605902778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45967.560605902778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45967.560605902778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45967.560605902778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45967.560605902778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45967.560605902778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45967.560605902778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45967.560605902778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45967.560605902778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45967.560605902778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45967.560605902778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45967.560605902778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45967.560605902778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45967.560605902778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45967.560605902778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45967.560605902778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45967.560605902778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45967.560605902778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45967.560605902778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45967.560605902778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45967.560605902778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45967.560605902778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45967.560605902778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45967.560605902778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45967.560605902778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45967.560605902778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45967.560605902778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45967.560605902778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45967.560605902778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45967.560605902778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45967.560605902778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45967.560605902778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45967.560605902778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45967.560605902778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45967.560605902778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45967.560605902778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45967.560605902778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45967.560605902778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45967.560605902778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45967.560605902778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45967.560605902778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45967.560605902778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45967.560605902778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45967.560605902778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45967.560605902778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45967.560605902778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45967.560605902778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45967.560605902778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45967.560605902778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45967.560605902778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45967.560605902778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45967.560605902778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45967.560605902778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45967.560605902778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45967.560605902778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45967.560605902778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45967.560605902778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45967.560605902778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45967.560605902778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45967.560605902778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45967.560605902778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45967.560605902778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45967.560605902778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45967.560605902778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45967.560605902778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45967.560605902778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45967.560605902778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45967.560605902778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45967.560605902778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45967.560605902778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45967.560605902778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45967.560605902778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45967.560605902778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45967.560605902778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45967.560605902778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45967.560605902778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45967.560605902778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45967.560605902778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45967.560605902778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45967.560605902778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45967.560605902778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45967.560605902778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45967.560605902778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45967.560605902778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45967.560605902778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45967.560605902778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45967.560605902778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45967.560605902778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45967.560605902778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45967.560605902778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45967.560605902778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45967.560605902778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45967.560605902778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45967.560605902778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45967.560605902778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45967.560605902778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45967.560605902778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45967.560605902778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45967.560605902778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45967.560605902778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45967.560605902778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45967.560605902778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45967.560605902778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45967.560605902778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45967.560605902778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45967.560605902778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45967.560605902778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45967.560605902778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45967.560605902778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45967.560605902778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45967.560605902778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45967.560605902778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45967.560605902778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45967.560605902778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45967.560605902778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45967.560605902778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45967.560605902778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45967.560605902778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45967.560605902778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45967.560605902778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45967.560605902778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45967.560605902778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45967.560605902778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45967.560605902778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45967.560605902778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45967.560605902778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45967.560605902778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45967.560605902778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45967.560605902778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45967.560605902778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45967.560605902778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45967.560605902778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45967.560605902778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45967.560605902778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45967.560605902778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45967.560605902778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45967.560605902778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45967.560605902778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45967.560605902778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45967.560605902778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45967.560605902778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45967.560605902778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45967.560605902778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45967.560605902778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45967.560605902778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45967.560605902778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45967.560605902778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45967.560605902778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45967.560605902778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45967.560605902778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45967.560605902778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45967.560605902778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45967.560605902778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45967.560605902778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45967.560605902778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45967.560605902778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45967.560605902778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45967.560605902778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45967.560605902778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45967.560605902778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45967.560605902778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45967.560605902778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45967.560605902778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45967.560605902778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45967.560605902778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45967.560605902778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45967.560605902778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45967.560605902778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45967.560605902778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45967.560605902778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45967.560605902778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45967.560605902778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45967.560605902778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45967.560605902778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45967.560605902778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45967.560605902778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45967.560605902778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45967.560605902778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45967.560605902778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45967.560605902778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45967.560605902778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45967.560605902778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45967.560605902778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45967.560605902778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45967.560605902778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45967.560605902778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45967.560605902778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45967.560605902778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45967.560605902778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45967.560605902778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45967.560605902778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45967.560605902778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45967.560605902778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45967.560605902778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45967.560605902778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45967.560605902778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45967.560605902778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45967.560605902778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45967.560605902778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45967.560605902778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45967.560605902778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45967.560605902778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45967.560605902778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45967.560605902778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45967.560605902778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45967.560605902778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45967.560605902778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45967.560605902778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45967.560605902778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45967.560605902778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45967.560605902778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45967.560605902778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45967.560605902778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45967.560605902778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45967.560605902778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45967.560605902778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45967.560605902778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45967.560605902778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45967.560605902778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45967.560605902778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45967.560605902778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45967.560605902778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45967.560605902778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45967.560605902778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45967.560605902778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45967.560605902778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45967.560605902778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45967.560605902778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45967.560605902778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45967.560605902778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45967.560605902778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45967.560605902778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45967.560605902778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45967.560605902778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45967.560605902778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45967.560605902778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45967.560605902778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45967.560605902778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45967.560605902778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45967.560605902778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45967.560605902778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45967.560605902778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45967.560605902778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45967.560605902778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45967.560605902778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45967.560605902778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45967.560605902778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45967.560605902778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45967.560605902778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45967.560605902778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45967.560605902778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45967.560605902778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45967.560605902778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45967.560605902778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45967.560605902778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45967.560605902778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45967.560605902778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45967.560605902778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45967.560605902778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45967.560605902778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45967.560605902778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45967.560605902778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45967.560605902778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45967.560605902778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45967.560605902778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45967.560605902778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45967.560605902778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45967.560605902778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45967.560605902778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45967.560605902778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45967.560605902778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45967.560605902778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45967.560605902778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45967.560605902778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45967.560605902778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45967.560605902778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45967.560605902778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45967.560605902778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45967.560605902778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45967.560605902778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45967.560605902778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45967.560605902778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45967.560605902778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45967.560605902778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45967.560605902778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45967.560605902778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45967.560605902778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45967.560605902778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45967.560605902778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45967.560605902778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45967.560605902778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45967.560605902778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45967.560605902778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45967.560605902778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45967.560605902778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45967.560605902778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45967.560605902778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45967.560605902778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45967.560605902778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45967.560605902778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45967.560605902778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45967.560605902778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45967.560605902778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45967.560605902778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45967.560605902778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45967.560605902778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45967.560605902778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45967.560605902778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45967.560605902778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45967.560605902778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45967.560605902778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45967.560605902778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45967.560605902778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45967.560605902778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45967.560605902778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45967.560605902778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45967.560605902778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45967.560605902778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45967.560605902778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45967.560605902778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45967.560605902778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264.07988831018156</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0.16537442129629198</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7.8869791665056255E-2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45967.560605902778</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45967.560605902778</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45967.560605902778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45967.560605902778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45967.560605902778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45967.560605902778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45967.560605902778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45967.560605902778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45967.560605902778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45967.560605902778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45967.560605902778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45967.560605902778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45967.560605902778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45967.560605902778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45967.560605902778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45967.560605902778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45967.560605902778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45967.560605902778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45967.560605902778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45967.560605902778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45967.560605902778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45967.560605902778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45967.560605902778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45967.560605902778</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45967.560605902778</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75.728545717589441</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41.371728587961115</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18.899494791665347</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4.8059606480819639E-2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9.7596643521683291E-2</v>
      </c>
      <c r="H6" s="139">
        <v>45967.413391203707</v>
      </c>
      <c r="I6" s="138" t="str">
        <f>IFERROR(VLOOKUP(D6,DB!A:F,6,0),"")</f>
        <v>SCECO</v>
      </c>
      <c r="J6" s="138" t="str">
        <f>IFERROR(VLOOKUP(D6,DB!A:G,7,0),"")</f>
        <v>Vandalized+Dead</v>
      </c>
      <c r="K6" s="138" t="s">
        <v>39131</v>
      </c>
      <c r="L6" s="138" t="str">
        <f>IFERROR(VLOOKUP(D6,DB!A:I,9,0),"")</f>
        <v>Latis</v>
      </c>
    </row>
    <row r="7" spans="1:13" ht="15">
      <c r="A7" s="138" t="s">
        <v>39132</v>
      </c>
      <c r="B7" s="138" t="str">
        <f>IFERROR(VLOOKUP(D7,DB!A:K,11,0),"")</f>
        <v>R5</v>
      </c>
      <c r="C7" s="138">
        <v>1</v>
      </c>
      <c r="D7" s="138" t="s">
        <v>32057</v>
      </c>
      <c r="E7" s="138" t="s">
        <v>39102</v>
      </c>
      <c r="F7" s="139">
        <v>45967.553981481484</v>
      </c>
      <c r="G7" s="140">
        <f ca="1">IFERROR(NOW()-F7,"")</f>
        <v>6.6244212939636782E-3</v>
      </c>
      <c r="H7" s="139">
        <v>45967.493263888886</v>
      </c>
      <c r="I7" s="138" t="str">
        <f>IFERROR(VLOOKUP(D7,DB!A:F,6,0),"")</f>
        <v>SCECO</v>
      </c>
      <c r="J7" s="138" t="str">
        <f>IFERROR(VLOOKUP(D7,DB!A:G,7,0),"")</f>
        <v>Vandalized</v>
      </c>
      <c r="K7" s="138" t="s">
        <v>39133</v>
      </c>
      <c r="L7" s="138" t="str">
        <f>IFERROR(VLOOKUP(D7,DB!A:I,9,0),"")</f>
        <v>Latis</v>
      </c>
    </row>
    <row r="8" spans="1:13" ht="15">
      <c r="A8" s="138"/>
      <c r="B8" s="138" t="str">
        <f>IFERROR(VLOOKUP(D8,DB!A:K,11,0),"")</f>
        <v/>
      </c>
      <c r="C8" s="138"/>
      <c r="D8" s="138"/>
      <c r="E8" s="138"/>
      <c r="F8" s="139"/>
      <c r="G8" s="140">
        <f ca="1">IFERROR(NOW()-F8,"")</f>
        <v>45967.560605902778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45967.560605902778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45967.560605902778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45967.560605902778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45967.560605902778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45967.560605902778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45967.560605902778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45967.560605902778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45967.560605902778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45967.560605902778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45967.560605902778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45967.560605902778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45967.560605902778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45967.560605902778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45967.560605902778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45967.560605902778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45967.560605902778</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45967.560605902778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45967.560605902778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45967.560605902778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45967.560605902778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45967.560605902778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45967.560605902778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45967.560605902778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45967.560605902778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45967.560605902778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45967.560605902778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45967.560605902778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45967.560605902778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45967.560605902778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45967.560605902778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45967.560605902778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45967.560605902778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45967.560605902778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45967.560605902778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45967.560605902778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45967.560605902778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45967.560605902778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45967.560605902778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45967.560605902778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45967.560605902778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45967.560605902778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45967.560605902778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45967.560605902778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45967.560605902778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45967.560605902778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45967.560605902778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45967.560605902778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45967.560605902778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45967.560605902778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45967.560605902778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45967.560605902778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45967.560605902778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45967.560605902778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45967.560605902778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45967.560605902778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45967.560605902778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45967.560605902778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45967.560605902778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45967.560605902778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45967.560605902778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45967.560605902778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45967.560605902778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45967.560605902778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45967.560605902778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45967.560605902778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45967.560605902778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45967.560605902778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45967.560605902778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45967.560605902778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45967.560605902778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45967.560605902778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45967.560605902778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45967.560605902778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45967.560605902778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45967.560605902778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45967.560605902778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45967.560605902778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45967.560605902778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45967.560605902778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45967.560605902778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45967.560605902778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45967.560605902778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45967.560605902778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45967.560605902778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45967.560605902778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45967.560605902778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45967.560605902778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45967.560605902778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45967.560605902778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45967.560605902778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45967.560605902778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45967.560605902778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45967.560605902778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45967.560605902778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45967.560605902778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45967.560605902778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45967.560605902778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45967.560605902778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45967.560605902778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45967.560605902778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45967.560605902778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45967.560605902778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45967.560605902778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45967.560605902778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45967.560605902778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45967.560605902778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45967.560605902778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45967.560605902778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45967.560605902778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45967.560605902778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45967.560605902778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45967.560605902778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45967.560605902778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45967.560605902778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45967.560605902778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45967.560605902778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45967.560605902778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45967.560605902778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45967.560605902778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45967.560605902778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45967.560605902778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45967.560605902778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45967.560605902778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45967.560605902778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45967.560605902778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45967.560605902778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45967.560605902778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45967.560605902778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45967.560605902778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45967.560605902778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45967.560605902778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45967.560605902778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45967.560605902778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45967.560605902778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45967.560605902778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45967.560605902778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45967.560605902778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45967.560605902778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45967.560605902778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45967.560605902778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45967.560605902778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45967.560605902778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45967.560605902778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45967.560605902778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45967.560605902778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45967.560605902778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45967.560605902778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45967.560605902778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45967.560605902778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45967.560605902778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45967.560605902778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45967.560605902778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45967.560605902778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45967.560605902778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45967.560605902778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45967.560605902778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45967.560605902778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45967.560605902778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45967.560605902778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45967.560605902778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45967.560605902778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45967.560605902778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45967.560605902778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45967.560605902778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45967.560605902778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45967.560605902778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45967.560605902778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45967.560605902778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45967.560605902778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45967.560605902778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45967.560605902778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45967.560605902778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45967.560605902778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45967.560605902778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45967.560605902778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45967.560605902778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45967.560605902778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45967.560605902778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45967.560605902778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45967.560605902778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45967.560605902778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45967.560605902778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45967.560605902778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45967.560605902778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45967.560605902778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45967.560605902778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45967.560605902778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45967.560605902778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45967.560605902778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45967.560605902778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45967.560605902778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45967.560605902778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45967.560605902778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45967.560605902778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45967.560605902778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45967.560605902778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45967.560605902778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45967.560605902778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45967.560605902778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45967.560605902778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45967.560605902778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45967.560605902778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45967.560605902778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45967.560605902778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45967.560605902778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45967.560605902778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45967.560605902778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45967.560605902778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45967.560605902778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45967.560605902778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45967.560605902778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45967.560605902778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45967.560605902778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45967.560605902778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45967.560605902778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45967.560605902778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45967.560605902778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45967.560605902778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45967.560605902778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45967.560605902778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45967.560605902778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45967.560605902778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45967.560605902778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45967.560605902778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45967.560605902778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45967.560605902778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45967.560605902778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45967.560605902778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45967.560605902778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45967.560605902778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45967.560605902778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45967.560605902778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45967.560605902778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45967.560605902778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45967.560605902778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45967.560605902778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45967.560605902778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45967.560605902778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45967.560605902778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45967.560605902778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45967.560605902778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45967.560605902778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45967.560605902778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45967.560605902778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45967.560605902778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45967.560605902778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45967.560605902778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45967.560605902778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45967.560605902778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45967.560605902778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45967.560605902778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45967.560605902778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45967.560605902778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45967.560605902778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45967.560605902778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45967.560605902778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45967.560605902778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45967.560605902778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45967.560605902778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45967.560605902778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45967.560605902778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45967.560605902778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45967.560605902778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45967.560605902778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45967.560605902778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45967.560605902778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45967.560605902778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45967.560605902778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45967.560605902778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45967.560605902778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45967.560605902778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45967.560605902778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45967.560605902778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45967.560605902778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45967.560605902778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45967.560605902778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45967.560605902778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45967.560605902778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45967.560605902778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45967.560605902778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45967.560605902778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45967.560605902778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45967.560605902778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45967.560605902778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45967.560605902778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45967.560605902778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45967.560605902778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45967.560605902778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45967.560605902778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45967.560605902778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45967.560605902778</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7"/>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39134</v>
      </c>
      <c r="B2" s="61" t="str">
        <f>IFERROR(VLOOKUP(D2,DB!A:K,11,0),"")</f>
        <v>R6</v>
      </c>
      <c r="C2" s="61">
        <v>1</v>
      </c>
      <c r="D2" s="61" t="s">
        <v>33650</v>
      </c>
      <c r="E2" s="61" t="s">
        <v>39021</v>
      </c>
      <c r="F2" s="156"/>
      <c r="G2" s="157">
        <f ca="1">IFERROR(NOW()-F2,"-")</f>
        <v>45967.560605902778</v>
      </c>
      <c r="H2" s="158">
        <v>45967.509780092594</v>
      </c>
      <c r="I2" s="86" t="str">
        <f>IFERROR(VLOOKUP(D2,DB!A:F,6,0),"")</f>
        <v>SCECO</v>
      </c>
      <c r="J2" s="61" t="str">
        <f>IFERROR(VLOOKUP(D2,DB!A:G,7,0),"")</f>
        <v>Vandalized</v>
      </c>
      <c r="K2" s="159" t="s">
        <v>39135</v>
      </c>
      <c r="L2" s="160" t="str">
        <f>IFERROR(VLOOKUP(D2,DB!A:I,9,0),"")</f>
        <v>Latis</v>
      </c>
    </row>
    <row r="3" spans="1:12" ht="31.5" customHeight="1">
      <c r="A3" s="86"/>
      <c r="B3" s="61" t="str">
        <f>IFERROR(VLOOKUP(D3,DB!A:K,11,0),"")</f>
        <v/>
      </c>
      <c r="C3" s="61"/>
      <c r="D3" s="61"/>
      <c r="E3" s="61"/>
      <c r="F3" s="156"/>
      <c r="G3" s="157">
        <f ca="1">IFERROR(NOW()-F3,"-")</f>
        <v>45967.560605902778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45967.560605902778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45967.560605902778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45967.560605902778</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45967.560605902778</v>
      </c>
      <c r="H7" s="158" t="s">
        <v>39111</v>
      </c>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45967.560605902778</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45967.560605902778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45967.560605902778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45967.560605902778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45967.560605902778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45967.560605902778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45967.560605902778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45967.560605902778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45967.560605902778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45967.560605902778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45967.560605902778</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45967.560605902778</v>
      </c>
      <c r="H19" s="158"/>
      <c r="I19" s="86" t="str">
        <f>IFERROR(VLOOKUP(D19,DB!A:F,6,0),"")</f>
        <v/>
      </c>
      <c r="J19" s="61" t="str">
        <f>IFERROR(VLOOKUP(D19,DB!A:G,7,0),"")</f>
        <v/>
      </c>
      <c r="K19" s="159"/>
      <c r="L19" s="160" t="str">
        <f>IFERROR(VLOOKUP(D19,DB!A:I,9,0),"")</f>
        <v/>
      </c>
    </row>
    <row r="20" spans="1:12" ht="31.5" customHeight="1">
      <c r="A20" s="86"/>
      <c r="B20" s="61" t="str">
        <f>IFERROR(VLOOKUP(D20,DB!A:K,11,0),"")</f>
        <v/>
      </c>
      <c r="C20" s="61" t="s">
        <v>39112</v>
      </c>
      <c r="D20" s="61"/>
      <c r="E20" s="61"/>
      <c r="F20" s="156"/>
      <c r="G20" s="157">
        <f ca="1">IFERROR(NOW()-F20,"-")</f>
        <v>45967.560605902778</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45967.560605902778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45967.560605902778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45967.560605902778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45967.560605902778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45967.560605902778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45967.560605902778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45967.560605902778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45967.560605902778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45967.560605902778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45967.560605902778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45967.560605902778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45967.560605902778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45967.560605902778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45967.560605902778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45967.560605902778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45967.560605902778</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45967.560605902778</v>
      </c>
      <c r="H37" s="158"/>
      <c r="I37" s="86" t="str">
        <f>IFERROR(VLOOKUP(D37,DB!A:F,6,0),"")</f>
        <v/>
      </c>
      <c r="J37" s="61" t="str">
        <f>IFERROR(VLOOKUP(D37,DB!A:G,7,0),"")</f>
        <v/>
      </c>
      <c r="K37" s="159"/>
      <c r="L37" s="160" t="str">
        <f>IFERROR(VLOOKUP(D37,DB!A:I,9,0),"")</f>
        <v/>
      </c>
    </row>
  </sheetData>
  <dataValidations count="2">
    <dataValidation allowBlank="1" showInputMessage="1" showErrorMessage="1" sqref="E1" xr:uid="{62B1622A-85BD-4882-B430-9803BC9B7251}"/>
    <dataValidation type="list" allowBlank="1" showInputMessage="1" showErrorMessage="1" sqref="E2:E3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