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83" documentId="120_S{2AC9BD13-BADA-5192-A53E-5A8FF88502F6}" xr6:coauthVersionLast="47" xr6:coauthVersionMax="47" xr10:uidLastSave="{83138691-B2D7-443F-B3AB-14E4799E9F1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<sst xmlns="http://schemas.openxmlformats.org/spreadsheetml/2006/main" count="180285" uniqueCount="39128">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</sst>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304.73724502314872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45967.685670949075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45967.685670949075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45967.685670949075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45967.685670949075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45967.685670949075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45967.685670949075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45967.685670949075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45967.685670949075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45967.685670949075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45967.685670949075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45967.685670949075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45967.685670949075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45967.685670949075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45967.685670949075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45967.685670949075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45967.685670949075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45967.685670949075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45967.685670949075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45967.685670949075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45967.685670949075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45967.685670949075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45967.685670949075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45967.685670949075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45967.685670949075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45967.685670949075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45967.685670949075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45967.685670949075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45967.685670949075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45967.685670949075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45967.685670949075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45967.685670949075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45967.685670949075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45967.685670949075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45967.685670949075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45967.685670949075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45967.685670949075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45967.685670949075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45967.685670949075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45967.685670949075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45967.685670949075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45967.685670949075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45967.685670949075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45967.685670949075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45967.685670949075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45967.685670949075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45967.685670949075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45967.685670949075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45967.685670949075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45967.685670949075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45967.685670949075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45967.685670949075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45967.685670949075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45967.685670949075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45967.685670949075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45967.685670949075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45967.685670949075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45967.685670949075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45967.685670949075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45967.685670949075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45967.685670949075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45967.685670949075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45967.685670949075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45967.685670949075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45967.685670949075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45967.685670949075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45967.685670949075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45967.685670949075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45967.685670949075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45967.685670949075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45967.685670949075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45967.685670949075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45967.685670949075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45967.685670949075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45967.685670949075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45967.685670949075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45967.685670949075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45967.685670949075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45967.685670949075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45967.685670949075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45967.685670949075</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45967.685670949075</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45967.685670949075</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FFD1B4-61F0-42E3-AA76-CDAA3AB5C7F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142.68583298611338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0.19996493055805331</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45967.685670949075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45967.685670949075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45967.685670949075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45967.685670949075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45967.685670949075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45967.685670949075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45967.685670949075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45967.685670949075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45967.685670949075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45967.685670949075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45967.685670949075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45967.685670949075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45967.685670949075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45967.685670949075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45967.685670949075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45967.685670949075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45967.685670949075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45967.685670949075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45967.685670949075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45967.685670949075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45967.685670949075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45967.685670949075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45967.685670949075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45967.685670949075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45967.685670949075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45967.685670949075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45967.685670949075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45967.685670949075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45967.685670949075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45967.685670949075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45967.685670949075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45967.685670949075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45967.685670949075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45967.685670949075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45967.685670949075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45967.685670949075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45967.685670949075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45967.685670949075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45967.685670949075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45967.685670949075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45967.685670949075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45967.685670949075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45967.685670949075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45967.685670949075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45967.685670949075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45967.685670949075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45967.685670949075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45967.685670949075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45967.685670949075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45967.685670949075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45967.685670949075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45967.685670949075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45967.685670949075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45967.685670949075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45967.685670949075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45967.685670949075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45967.685670949075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45967.685670949075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45967.685670949075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45967.685670949075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45967.685670949075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45967.685670949075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45967.685670949075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45967.685670949075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45967.685670949075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45967.685670949075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45967.685670949075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45967.685670949075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45967.685670949075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45967.685670949075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45967.685670949075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45967.685670949075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45967.685670949075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45967.685670949075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45967.685670949075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45967.685670949075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45967.685670949075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45967.685670949075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45967.685670949075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45967.685670949075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45967.685670949075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45967.685670949075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45967.685670949075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45967.685670949075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45967.685670949075</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45967.685670949075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45967.685670949075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45967.685670949075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45967.685670949075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45967.685670949075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45967.685670949075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45967.685670949075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45967.685670949075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45967.685670949075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45967.685670949075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45967.685670949075</v>
      </c>
      <c r="H12" s="22" t="s">
        <v>39108</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45967.685670949075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45967.685670949075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45967.685670949075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45967.685670949075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45967.685670949075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45967.685670949075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45967.685670949075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45967.685670949075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45967.685670949075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45967.685670949075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45967.685670949075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45967.685670949075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39109</v>
      </c>
      <c r="D25" s="18"/>
      <c r="E25" s="18"/>
      <c r="F25" s="20"/>
      <c r="G25" s="21">
        <f t="shared" ref="G25:G88" ca="1" si="1">IFERROR(NOW()-F25,"-")</f>
        <v>45967.685670949075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45967.685670949075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45967.685670949075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45967.685670949075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45967.685670949075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45967.685670949075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45967.685670949075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45967.685670949075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45967.685670949075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45967.685670949075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45967.685670949075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45967.685670949075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45967.685670949075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45967.685670949075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45967.685670949075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45967.685670949075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45967.685670949075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45967.685670949075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45967.685670949075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45967.685670949075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45967.685670949075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45967.685670949075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45967.685670949075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45967.685670949075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45967.685670949075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45967.685670949075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45967.685670949075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45967.685670949075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45967.685670949075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45967.685670949075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45967.685670949075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45967.685670949075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45967.685670949075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45967.685670949075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45967.685670949075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45967.685670949075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45967.685670949075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45967.685670949075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45967.685670949075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45967.685670949075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45967.685670949075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45967.685670949075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45967.685670949075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45967.685670949075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45967.685670949075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45967.685670949075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45967.685670949075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45967.685670949075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45967.685670949075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45967.685670949075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45967.685670949075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45967.685670949075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45967.685670949075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45967.685670949075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45967.685670949075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45967.685670949075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45967.685670949075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45967.685670949075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45967.685670949075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45967.685670949075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45967.685670949075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45967.685670949075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45967.685670949075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45967.685670949075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45967.685670949075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45967.685670949075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45967.685670949075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45967.685670949075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45967.685670949075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45967.685670949075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45967.685670949075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45967.685670949075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45967.685670949075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45967.685670949075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45967.685670949075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45967.685670949075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45967.685670949075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45967.685670949075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45967.685670949075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45967.685670949075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45967.685670949075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45967.685670949075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45967.685670949075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45967.685670949075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45967.685670949075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45967.685670949075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45967.685670949075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45967.685670949075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45967.685670949075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45967.685670949075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45967.685670949075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45967.685670949075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45967.685670949075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45967.685670949075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45967.685670949075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45967.685670949075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45967.685670949075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45967.685670949075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45967.685670949075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45967.685670949075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45967.685670949075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45967.685670949075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45967.685670949075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45967.685670949075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45967.685670949075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45967.685670949075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45967.685670949075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45967.685670949075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45967.685670949075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45967.685670949075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45967.685670949075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45967.685670949075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45967.685670949075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45967.685670949075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45967.685670949075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45967.685670949075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45967.685670949075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45967.685670949075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45967.685670949075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45967.685670949075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45967.685670949075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45967.685670949075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45967.685670949075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45967.685670949075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45967.685670949075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45967.685670949075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45967.685670949075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45967.685670949075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45967.685670949075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45967.685670949075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45967.685670949075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45967.685670949075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45967.685670949075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45967.685670949075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45967.685670949075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45967.685670949075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45967.685670949075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45967.685670949075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45967.685670949075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45967.685670949075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45967.685670949075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45967.685670949075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45967.685670949075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45967.685670949075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45967.685670949075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45967.685670949075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45967.685670949075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45967.685670949075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45967.685670949075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45967.685670949075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45967.685670949075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45967.685670949075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45967.685670949075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45967.685670949075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45967.685670949075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45967.685670949075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45967.685670949075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45967.685670949075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45967.685670949075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45967.685670949075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45967.685670949075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45967.685670949075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45967.685670949075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45967.685670949075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45967.685670949075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45967.685670949075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45967.685670949075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45967.685670949075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45967.685670949075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45967.685670949075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45967.685670949075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45967.685670949075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45967.685670949075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45967.685670949075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45967.685670949075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45967.685670949075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45967.685670949075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45967.685670949075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45967.685670949075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45967.685670949075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45967.685670949075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45967.685670949075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45967.685670949075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45967.685670949075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45967.685670949075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45967.685670949075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45967.685670949075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45967.685670949075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45967.685670949075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45967.685670949075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45967.685670949075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45967.685670949075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45967.685670949075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45967.685670949075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45967.685670949075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45967.685670949075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45967.685670949075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45967.685670949075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45967.685670949075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45967.685670949075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45967.685670949075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45967.685670949075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45967.685670949075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45967.685670949075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45967.685670949075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45967.685670949075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45967.685670949075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45967.685670949075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45967.685670949075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45967.685670949075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45967.685670949075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45967.685670949075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45967.685670949075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45967.685670949075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45967.685670949075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45967.685670949075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45967.685670949075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45967.685670949075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45967.685670949075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45967.685670949075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45967.685670949075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45967.685670949075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45967.685670949075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45967.685670949075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45967.685670949075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45967.685670949075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45967.685670949075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45967.685670949075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45967.685670949075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45967.685670949075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45967.685670949075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45967.685670949075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45967.685670949075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45967.685670949075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45967.685670949075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45967.685670949075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45967.685670949075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45967.685670949075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45967.685670949075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45967.685670949075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45967.685670949075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45967.685670949075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45967.685670949075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45967.685670949075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45967.685670949075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45967.685670949075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45967.685670949075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45967.685670949075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45967.685670949075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45967.685670949075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45967.685670949075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45967.685670949075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45967.685670949075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45967.685670949075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45967.685670949075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45967.685670949075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45967.685670949075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45967.685670949075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45967.685670949075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45967.685670949075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45967.685670949075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45967.685670949075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45967.685670949075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45967.685670949075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45967.685670949075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45967.685670949075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45967.685670949075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45967.685670949075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45967.685670949075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45967.685670949075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45967.685670949075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45967.685670949075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45967.685670949075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45967.685670949075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45967.685670949075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45967.685670949075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45967.685670949075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45967.685670949075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45967.685670949075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45967.685670949075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45967.685670949075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45967.685670949075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45967.685670949075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45967.685670949075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45967.685670949075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45967.685670949075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45967.685670949075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45967.685670949075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45967.685670949075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45967.685670949075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45967.685670949075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45967.685670949075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45967.685670949075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45967.685670949075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45967.685670949075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45967.685670949075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45967.685670949075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45967.685670949075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45967.685670949075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45967.685670949075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45967.685670949075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45967.685670949075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45967.685670949075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45967.685670949075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45967.685670949075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45967.685670949075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45967.685670949075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45967.685670949075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45967.685670949075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45967.685670949075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45967.685670949075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45967.685670949075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45967.685670949075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45967.685670949075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45967.685670949075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45967.685670949075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45967.685670949075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45967.685670949075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45967.685670949075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45967.685670949075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45967.685670949075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45967.685670949075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45967.685670949075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45967.685670949075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45967.685670949075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45967.685670949075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45967.685670949075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45967.685670949075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45967.685670949075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45967.685670949075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45967.685670949075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45967.685670949075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45967.685670949075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45967.685670949075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45967.685670949075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45967.685670949075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45967.685670949075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45967.685670949075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45967.685670949075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45967.685670949075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45967.685670949075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45967.685670949075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45967.685670949075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45967.685670949075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45967.685670949075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45967.685670949075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45967.685670949075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45967.685670949075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45967.685670949075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45967.685670949075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45967.685670949075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45967.685670949075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45967.685670949075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45967.685670949075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45967.685670949075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45967.685670949075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45967.685670949075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45967.685670949075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45967.685670949075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45967.685670949075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45967.685670949075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45967.685670949075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45967.685670949075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45967.685670949075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45967.685670949075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45967.685670949075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45967.685670949075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45967.685670949075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45967.685670949075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45967.685670949075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45967.685670949075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45967.685670949075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45967.685670949075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45967.685670949075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45967.685670949075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45967.685670949075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45967.685670949075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45967.685670949075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45967.685670949075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45967.685670949075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45967.685670949075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45967.685670949075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45967.685670949075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45967.685670949075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45967.685670949075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45967.685670949075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45967.685670949075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45967.685670949075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45967.685670949075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45967.685670949075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45967.685670949075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45967.685670949075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45967.685670949075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45967.685670949075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45967.685670949075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45967.685670949075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45967.685670949075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45967.685670949075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45967.685670949075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45967.685670949075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45967.685670949075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45967.685670949075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45967.685670949075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45967.685670949075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45967.685670949075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45967.685670949075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45967.685670949075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45967.685670949075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45967.685670949075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45967.685670949075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45967.685670949075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45967.685670949075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45967.685670949075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45967.685670949075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45967.685670949075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45967.685670949075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45967.685670949075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45967.685670949075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45967.685670949075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45967.685670949075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45967.685670949075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45967.685670949075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45967.685670949075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45967.685670949075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45967.685670949075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45967.685670949075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45967.685670949075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45967.685670949075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45967.685670949075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45967.685670949075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45967.685670949075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45967.685670949075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45967.685670949075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45967.685670949075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45967.685670949075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45967.685670949075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45967.685670949075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45967.685670949075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45967.685670949075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45967.685670949075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45967.685670949075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45967.685670949075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45967.685670949075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45967.685670949075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45967.685670949075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45967.685670949075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45967.685670949075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45967.685670949075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45967.685670949075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45967.685670949075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45967.685670949075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45967.685670949075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45967.685670949075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45967.685670949075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45967.685670949075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45967.685670949075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45967.685670949075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45967.685670949075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45967.685670949075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45967.685670949075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45967.685670949075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45967.685670949075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45967.685670949075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45967.685670949075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45967.685670949075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45967.685670949075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45967.685670949075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45967.685670949075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45967.685670949075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45967.685670949075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45967.685670949075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45967.685670949075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45967.685670949075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45967.685670949075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45967.685670949075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45967.685670949075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45967.685670949075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45967.685670949075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45967.685670949075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45967.685670949075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45967.685670949075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45967.685670949075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45967.685670949075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45967.685670949075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45967.685670949075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45967.685670949075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45967.685670949075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45967.685670949075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45967.685670949075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45967.685670949075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45967.685670949075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45967.685670949075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45967.685670949075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45967.685670949075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45967.685670949075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45967.685670949075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45967.685670949075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45967.685670949075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45967.685670949075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45967.685670949075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45967.685670949075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45967.685670949075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45967.685670949075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45967.685670949075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45967.685670949075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45967.685670949075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45967.685670949075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45967.685670949075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45967.685670949075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45967.685670949075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45967.685670949075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45967.685670949075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45967.685670949075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45967.685670949075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45967.685670949075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45967.685670949075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45967.685670949075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45967.685670949075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45967.685670949075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45967.685670949075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45967.685670949075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45967.685670949075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45967.685670949075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45967.685670949075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45967.685670949075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45967.685670949075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45967.685670949075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45967.685670949075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45967.685670949075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45967.685670949075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45967.685670949075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45967.685670949075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45967.685670949075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45967.685670949075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45967.685670949075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45967.685670949075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45967.685670949075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45967.685670949075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45967.685670949075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45967.685670949075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45967.685670949075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45967.685670949075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45967.685670949075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45967.685670949075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45967.685670949075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45967.685670949075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45967.685670949075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45967.685670949075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45967.685670949075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45967.685670949075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45967.685670949075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45967.685670949075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45967.685670949075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45967.685670949075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45967.685670949075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45967.685670949075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45967.685670949075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45967.685670949075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45967.685670949075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45967.685670949075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45967.685670949075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45967.685670949075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45967.685670949075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45967.685670949075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45967.685670949075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45967.685670949075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45967.685670949075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45967.685670949075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45967.685670949075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45967.685670949075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45967.685670949075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45967.685670949075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45967.685670949075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45967.685670949075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45967.685670949075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45967.685670949075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45967.685670949075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45967.685670949075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45967.685670949075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45967.685670949075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45967.685670949075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45967.685670949075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45967.685670949075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45967.685670949075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45967.685670949075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45967.685670949075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45967.685670949075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45967.685670949075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45967.685670949075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45967.685670949075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45967.685670949075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45967.685670949075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45967.685670949075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45967.685670949075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45967.685670949075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45967.685670949075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45967.685670949075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45967.685670949075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45967.685670949075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45967.685670949075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45967.685670949075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45967.685670949075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45967.685670949075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45967.685670949075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45967.685670949075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45967.685670949075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45967.685670949075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45967.685670949075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45967.685670949075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45967.685670949075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45967.685670949075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45967.685670949075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45967.685670949075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45967.685670949075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45967.685670949075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45967.685670949075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45967.685670949075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45967.685670949075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45967.685670949075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45967.685670949075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45967.685670949075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45967.685670949075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45967.685670949075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45967.685670949075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45967.685670949075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45967.685670949075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45967.685670949075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45967.685670949075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45967.685670949075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45967.685670949075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45967.685670949075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45967.685670949075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45967.685670949075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45967.685670949075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45967.685670949075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45967.685670949075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45967.685670949075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45967.685670949075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45967.685670949075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45967.685670949075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45967.685670949075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45967.685670949075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45967.685670949075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45967.685670949075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45967.685670949075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45967.685670949075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45967.685670949075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45967.685670949075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45967.685670949075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45967.685670949075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45967.685670949075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45967.685670949075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45967.685670949075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45967.685670949075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45967.685670949075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45967.685670949075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45967.685670949075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45967.685670949075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45967.685670949075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45967.685670949075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45967.685670949075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45967.685670949075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45967.685670949075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45967.685670949075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45967.685670949075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45967.685670949075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45967.685670949075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45967.685670949075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45967.685670949075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45967.685670949075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45967.685670949075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45967.685670949075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45967.685670949075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45967.685670949075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45967.685670949075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45967.685670949075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45967.685670949075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45967.685670949075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45967.685670949075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45967.685670949075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45967.685670949075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45967.685670949075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45967.685670949075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45967.685670949075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45967.685670949075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45967.685670949075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45967.685670949075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45967.685670949075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45967.685670949075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45967.685670949075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45967.685670949075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45967.685670949075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45967.685670949075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45967.685670949075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45967.685670949075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45967.685670949075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45967.685670949075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45967.685670949075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45967.685670949075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45967.685670949075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45967.685670949075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45967.685670949075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45967.685670949075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45967.685670949075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45967.685670949075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45967.685670949075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45967.685670949075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45967.685670949075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45967.685670949075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45967.685670949075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45967.685670949075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45967.685670949075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45967.685670949075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45967.685670949075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45967.685670949075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45967.685670949075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45967.685670949075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45967.685670949075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45967.685670949075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45967.685670949075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45967.685670949075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45967.685670949075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45967.685670949075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45967.685670949075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45967.685670949075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45967.685670949075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45967.685670949075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45967.685670949075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45967.685670949075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45967.685670949075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45967.685670949075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45967.685670949075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45967.685670949075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45967.685670949075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45967.685670949075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45967.685670949075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45967.685670949075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45967.685670949075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45967.685670949075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45967.685670949075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45967.685670949075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45967.685670949075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45967.685670949075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45967.685670949075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45967.685670949075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45967.685670949075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45967.685670949075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45967.685670949075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45967.685670949075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45967.685670949075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45967.685670949075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45967.685670949075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45967.685670949075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45967.685670949075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45967.685670949075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45967.685670949075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45967.685670949075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45967.685670949075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45967.685670949075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45967.685670949075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45967.685670949075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45967.685670949075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45967.685670949075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45967.685670949075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45967.685670949075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45967.685670949075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45967.685670949075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45967.685670949075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45967.685670949075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45967.685670949075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45967.685670949075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45967.685670949075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45967.685670949075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45967.685670949075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45967.685670949075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45967.685670949075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45967.685670949075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45967.685670949075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45967.685670949075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45967.685670949075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45967.685670949075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45967.685670949075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45967.685670949075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45967.685670949075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45967.685670949075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45967.685670949075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45967.685670949075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45967.685670949075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45967.685670949075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45967.685670949075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45967.685670949075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45967.685670949075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45967.685670949075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45967.685670949075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45967.685670949075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45967.685670949075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45967.685670949075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45967.685670949075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45967.685670949075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45967.685670949075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45967.685670949075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45967.685670949075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45967.685670949075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45967.685670949075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45967.685670949075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45967.685670949075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45967.685670949075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45967.685670949075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45967.685670949075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45967.685670949075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45967.685670949075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45967.685670949075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45967.685670949075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45967.685670949075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45967.685670949075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45967.685670949075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45967.685670949075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45967.685670949075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45967.685670949075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45967.685670949075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45967.685670949075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45967.685670949075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45967.685670949075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45967.685670949075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45967.685670949075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45967.685670949075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45967.685670949075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45967.685670949075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45967.685670949075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45967.685670949075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45967.685670949075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45967.685670949075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45967.685670949075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45967.685670949075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45967.685670949075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45967.685670949075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45967.685670949075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45967.685670949075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45967.685670949075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45967.685670949075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45967.685670949075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45967.685670949075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45967.685670949075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45967.685670949075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45967.685670949075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45967.685670949075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45967.685670949075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45967.685670949075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45967.685670949075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45967.685670949075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45967.685670949075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45967.685670949075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45967.685670949075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45967.685670949075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45967.685670949075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45967.685670949075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45967.685670949075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45967.685670949075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45967.685670949075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45967.685670949075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45967.685670949075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45967.685670949075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45967.685670949075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45967.685670949075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45967.685670949075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45967.685670949075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45967.685670949075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45967.685670949075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45967.685670949075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45967.685670949075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45967.685670949075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45967.685670949075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45967.685670949075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45967.685670949075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45967.685670949075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45967.685670949075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45967.685670949075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45967.685670949075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45967.685670949075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45967.685670949075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45967.685670949075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45967.685670949075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45967.685670949075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45967.685670949075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45967.685670949075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45967.685670949075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45967.685670949075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45967.685670949075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45967.685670949075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45967.685670949075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45967.685670949075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45967.685670949075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45967.685670949075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45967.685670949075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45967.685670949075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45967.685670949075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45967.685670949075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45967.685670949075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45967.685670949075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45967.685670949075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45967.685670949075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45967.685670949075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45967.685670949075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45967.685670949075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45967.685670949075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45967.685670949075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45967.685670949075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45967.685670949075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45967.685670949075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45967.685670949075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45967.685670949075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45967.685670949075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45967.685670949075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45967.685670949075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45967.685670949075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45967.685670949075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45967.685670949075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45967.685670949075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45967.685670949075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45967.685670949075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45967.685670949075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45967.685670949075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45967.685670949075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45967.685670949075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45967.685670949075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45967.685670949075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45967.685670949075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45967.685670949075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45967.685670949075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45967.685670949075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45967.685670949075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45967.685670949075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45967.685670949075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45967.685670949075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45967.685670949075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45967.685670949075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45967.685670949075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45967.685670949075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45967.685670949075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45967.685670949075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45967.685670949075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45967.685670949075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45967.685670949075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45967.685670949075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45967.685670949075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45967.685670949075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45967.685670949075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45967.685670949075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45967.685670949075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45967.685670949075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45967.685670949075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45967.685670949075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45967.685670949075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45967.685670949075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45967.685670949075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45967.685670949075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45967.685670949075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45967.685670949075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45967.685670949075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45967.685670949075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45967.685670949075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45967.685670949075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45967.685670949075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45967.685670949075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45967.685670949075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45967.685670949075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45967.685670949075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45967.685670949075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45967.685670949075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45967.685670949075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45967.685670949075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45967.685670949075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45967.685670949075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45967.685670949075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45967.685670949075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45967.685670949075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45967.685670949075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45967.685670949075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45967.685670949075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45967.685670949075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45967.685670949075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45967.685670949075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45967.685670949075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45967.685670949075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45967.685670949075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45967.685670949075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45967.685670949075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45967.685670949075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45967.685670949075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45967.685670949075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45967.685670949075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45967.685670949075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45967.685670949075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45967.685670949075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45967.685670949075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45967.685670949075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45967.685670949075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45967.685670949075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45967.685670949075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45967.685670949075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45967.685670949075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45967.685670949075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45967.685670949075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45967.685670949075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45967.685670949075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45967.685670949075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45967.685670949075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45967.685670949075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45967.685670949075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45967.685670949075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45967.685670949075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45967.685670949075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45967.685670949075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45967.685670949075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45967.685670949075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45967.685670949075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45967.685670949075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45967.685670949075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45967.685670949075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45967.685670949075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45967.685670949075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45967.685670949075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45967.685670949075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45967.685670949075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45967.685670949075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45967.685670949075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45967.685670949075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45967.685670949075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45967.685670949075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45967.685670949075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45967.685670949075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45967.685670949075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45967.685670949075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45967.685670949075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45967.685670949075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45967.685670949075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45967.685670949075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45967.685670949075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45967.685670949075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264.20495335647865</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36626</v>
      </c>
      <c r="E3" s="95" t="s">
        <v>39021</v>
      </c>
      <c r="F3" s="112">
        <v>45967.481736111113</v>
      </c>
      <c r="G3" s="113">
        <f ca="1">IFERROR(NOW()-F3,"")</f>
        <v>0.20393483796215151</v>
      </c>
      <c r="H3" s="112">
        <v>45967.385208333333</v>
      </c>
      <c r="I3" s="108" t="str">
        <f>IFERROR(VLOOKUP(D3,DB!A:F,6,0),"")</f>
        <v>SCECO</v>
      </c>
      <c r="J3" s="108" t="str">
        <f>IFERROR(VLOOKUP(D3,DB!A:G,7,0),"")</f>
        <v>Dead</v>
      </c>
      <c r="K3" s="114" t="s">
        <v>39113</v>
      </c>
      <c r="L3" s="110" t="str">
        <f>IFERROR(VLOOKUP(D3,DB!A:I,9,0),"")</f>
        <v>Latis</v>
      </c>
    </row>
    <row r="4" spans="1:16" ht="15" customHeight="1">
      <c r="A4" s="108" t="s">
        <v>39114</v>
      </c>
      <c r="B4" s="108" t="str">
        <f>IFERROR(VLOOKUP(D4,DB!A:K,11,0),"")</f>
        <v>R4</v>
      </c>
      <c r="C4" s="109">
        <v>3</v>
      </c>
      <c r="D4" s="92" t="s">
        <v>36681</v>
      </c>
      <c r="E4" s="95" t="s">
        <v>39021</v>
      </c>
      <c r="F4" s="112">
        <v>45967.581562500003</v>
      </c>
      <c r="G4" s="113">
        <f ca="1">IFERROR(NOW()-F4,"")</f>
        <v>0.10410844907164574</v>
      </c>
      <c r="H4" s="112">
        <v>45967.572534722225</v>
      </c>
      <c r="I4" s="108" t="str">
        <f>IFERROR(VLOOKUP(D4,DB!A:F,6,0),"")</f>
        <v>SCECO</v>
      </c>
      <c r="J4" s="108" t="str">
        <f>IFERROR(VLOOKUP(D4,DB!A:G,7,0),"")</f>
        <v>In progress</v>
      </c>
      <c r="K4" s="114" t="s">
        <v>39115</v>
      </c>
      <c r="L4" s="110" t="str">
        <f>IFERROR(VLOOKUP(D4,DB!A:I,9,0),"")</f>
        <v>Latis</v>
      </c>
    </row>
    <row r="5" spans="1:16" ht="15" customHeight="1">
      <c r="A5" s="108" t="s">
        <v>39116</v>
      </c>
      <c r="B5" s="108" t="str">
        <f>IFERROR(VLOOKUP(D5,DB!A:K,11,0),"")</f>
        <v>R4</v>
      </c>
      <c r="C5" s="109">
        <v>2</v>
      </c>
      <c r="D5" s="92" t="s">
        <v>37323</v>
      </c>
      <c r="E5" s="95" t="s">
        <v>39021</v>
      </c>
      <c r="F5" s="112">
        <v>45967.59003472222</v>
      </c>
      <c r="G5" s="113">
        <f t="shared" ref="G5:G6" ca="1" si="0">IFERROR(NOW()-F5,"")</f>
        <v>9.5636226855276618E-2</v>
      </c>
      <c r="H5" s="112">
        <v>45967.579270833332</v>
      </c>
      <c r="I5" s="108" t="str">
        <f>IFERROR(VLOOKUP(D5,DB!A:F,6,0),"")</f>
        <v>SCECO</v>
      </c>
      <c r="J5" s="108" t="str">
        <f>IFERROR(VLOOKUP(D5,DB!A:G,7,0),"")</f>
        <v>Dead</v>
      </c>
      <c r="K5" s="114" t="s">
        <v>39117</v>
      </c>
      <c r="L5" s="110" t="str">
        <f>IFERROR(VLOOKUP(D5,DB!A:I,9,0),"")</f>
        <v>Latis</v>
      </c>
    </row>
    <row r="6" spans="1:16" ht="15" customHeight="1">
      <c r="A6" s="108" t="s">
        <v>39118</v>
      </c>
      <c r="B6" s="108" t="str">
        <f>IFERROR(VLOOKUP(D6,DB!A:K,11,0),"")</f>
        <v>R4</v>
      </c>
      <c r="C6" s="109">
        <v>2</v>
      </c>
      <c r="D6" s="92" t="s">
        <v>37150</v>
      </c>
      <c r="E6" s="95" t="s">
        <v>39021</v>
      </c>
      <c r="F6" s="112"/>
      <c r="G6" s="113">
        <f t="shared" ca="1" si="0"/>
        <v>45967.685670949075</v>
      </c>
      <c r="H6" s="112">
        <v>45967.605787037035</v>
      </c>
      <c r="I6" s="108" t="str">
        <f>IFERROR(VLOOKUP(D6,DB!A:F,6,0),"")</f>
        <v>SCECO</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45967.685670949075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45967.685670949075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45967.685670949075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45967.685670949075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45967.685670949075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45967.685670949075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45967.685670949075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45967.685670949075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45967.685670949075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45967.685670949075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45967.685670949075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45967.685670949075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45967.685670949075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45967.685670949075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45967.685670949075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45967.685670949075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45967.685670949075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45967.685670949075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45967.685670949075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t="shared" ref="G26:G70" ca="1" si="1">IFERROR(NOW()-F26,"")</f>
        <v>45967.685670949075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t="shared" ca="1" si="1"/>
        <v>45967.685670949075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t="shared" ca="1" si="1"/>
        <v>45967.685670949075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t="shared" ca="1" si="1"/>
        <v>45967.685670949075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t="shared" ca="1" si="1"/>
        <v>45967.685670949075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t="shared" ca="1" si="1"/>
        <v>45967.685670949075</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t="shared" ca="1" si="1"/>
        <v>45967.685670949075</v>
      </c>
      <c r="H32" s="112"/>
      <c r="I32" s="108" t="str">
        <f>IFERROR(VLOOKUP(D32,DB!A:F,6,0),"")</f>
        <v/>
      </c>
      <c r="J32" s="108" t="str">
        <f>IFERROR(VLOOKUP(D32,DB!A:G,7,0),"")</f>
        <v/>
      </c>
      <c r="K32" s="114"/>
      <c r="L32" s="110" t="str">
        <f>IFERROR(VLOOKUP(D32,DB!A:I,9,0),"")</f>
        <v/>
      </c>
    </row>
    <row r="33" spans="1:12" ht="15" customHeight="1">
      <c r="A33" s="108"/>
      <c r="B33" s="108" t="str">
        <f>IFERROR(VLOOKUP(D33,DB!A:K,11,0),"")</f>
        <v/>
      </c>
      <c r="C33" s="109"/>
      <c r="D33" s="110"/>
      <c r="E33" s="111"/>
      <c r="F33" s="112"/>
      <c r="G33" s="113">
        <f t="shared" ca="1" si="1"/>
        <v>45967.685670949075</v>
      </c>
      <c r="H33" s="112"/>
      <c r="I33" s="108" t="str">
        <f>IFERROR(VLOOKUP(D33,DB!A:F,6,0),"")</f>
        <v/>
      </c>
      <c r="J33" s="108" t="str">
        <f>IFERROR(VLOOKUP(D33,DB!A:G,7,0),"")</f>
        <v/>
      </c>
      <c r="K33" s="114"/>
      <c r="L33" s="110" t="str">
        <f>IFERROR(VLOOKUP(D33,DB!A:I,9,0),"")</f>
        <v/>
      </c>
    </row>
    <row r="34" spans="1:12" ht="15" customHeight="1">
      <c r="A34" s="108"/>
      <c r="B34" s="108" t="str">
        <f>IFERROR(VLOOKUP(D34,DB!A:K,11,0),"")</f>
        <v/>
      </c>
      <c r="C34" s="109"/>
      <c r="D34" s="110"/>
      <c r="E34" s="111"/>
      <c r="F34" s="112"/>
      <c r="G34" s="113">
        <f t="shared" ca="1" si="1"/>
        <v>45967.685670949075</v>
      </c>
      <c r="H34" s="112"/>
      <c r="I34" s="108" t="str">
        <f>IFERROR(VLOOKUP(D34,DB!A:F,6,0),"")</f>
        <v/>
      </c>
      <c r="J34" s="108" t="str">
        <f>IFERROR(VLOOKUP(D34,DB!A:G,7,0),"")</f>
        <v/>
      </c>
      <c r="K34" s="114"/>
      <c r="L34" s="110" t="str">
        <f>IFERROR(VLOOKUP(D34,DB!A:I,9,0),"")</f>
        <v/>
      </c>
    </row>
    <row r="35" spans="1:12" ht="15" customHeight="1">
      <c r="A35" s="108"/>
      <c r="B35" s="108" t="str">
        <f>IFERROR(VLOOKUP(D35,DB!A:K,11,0),"")</f>
        <v/>
      </c>
      <c r="C35" s="109"/>
      <c r="D35" s="110"/>
      <c r="E35" s="111"/>
      <c r="F35" s="112"/>
      <c r="G35" s="113">
        <f t="shared" ca="1" si="1"/>
        <v>45967.685670949075</v>
      </c>
      <c r="H35" s="112"/>
      <c r="I35" s="108" t="str">
        <f>IFERROR(VLOOKUP(D35,DB!A:F,6,0),"")</f>
        <v/>
      </c>
      <c r="J35" s="108" t="str">
        <f>IFERROR(VLOOKUP(D35,DB!A:G,7,0),"")</f>
        <v/>
      </c>
      <c r="K35" s="114"/>
      <c r="L35" s="110" t="str">
        <f>IFERROR(VLOOKUP(D35,DB!A:I,9,0),"")</f>
        <v/>
      </c>
    </row>
    <row r="36" spans="1:12" ht="15" customHeight="1">
      <c r="A36" s="108"/>
      <c r="B36" s="108" t="str">
        <f>IFERROR(VLOOKUP(D36,DB!A:K,11,0),"")</f>
        <v/>
      </c>
      <c r="C36" s="109"/>
      <c r="D36" s="110"/>
      <c r="E36" s="111"/>
      <c r="F36" s="112"/>
      <c r="G36" s="113">
        <f t="shared" ca="1" si="1"/>
        <v>45967.685670949075</v>
      </c>
      <c r="H36" s="112"/>
      <c r="I36" s="108" t="str">
        <f>IFERROR(VLOOKUP(D36,DB!A:F,6,0),"")</f>
        <v/>
      </c>
      <c r="J36" s="108" t="str">
        <f>IFERROR(VLOOKUP(D36,DB!A:G,7,0),"")</f>
        <v/>
      </c>
      <c r="K36" s="114"/>
      <c r="L36" s="110" t="str">
        <f>IFERROR(VLOOKUP(D36,DB!A:I,9,0),"")</f>
        <v/>
      </c>
    </row>
    <row r="37" spans="1:12" ht="15" customHeight="1">
      <c r="A37" s="108"/>
      <c r="B37" s="108" t="str">
        <f>IFERROR(VLOOKUP(D37,DB!A:K,11,0),"")</f>
        <v/>
      </c>
      <c r="C37" s="109"/>
      <c r="D37" s="110"/>
      <c r="E37" s="111"/>
      <c r="F37" s="112"/>
      <c r="G37" s="113">
        <f t="shared" ca="1" si="1"/>
        <v>45967.685670949075</v>
      </c>
      <c r="H37" s="112"/>
      <c r="I37" s="108" t="str">
        <f>IFERROR(VLOOKUP(D37,DB!A:F,6,0),"")</f>
        <v/>
      </c>
      <c r="J37" s="108" t="str">
        <f>IFERROR(VLOOKUP(D37,DB!A:G,7,0),"")</f>
        <v/>
      </c>
      <c r="K37" s="114"/>
      <c r="L37" s="110" t="str">
        <f>IFERROR(VLOOKUP(D37,DB!A:I,9,0),"")</f>
        <v/>
      </c>
    </row>
    <row r="38" spans="1:12" ht="15" customHeight="1">
      <c r="A38" s="108"/>
      <c r="B38" s="108" t="str">
        <f>IFERROR(VLOOKUP(D38,DB!A:K,11,0),"")</f>
        <v/>
      </c>
      <c r="C38" s="109"/>
      <c r="D38" s="110"/>
      <c r="E38" s="111"/>
      <c r="F38" s="112"/>
      <c r="G38" s="113">
        <f t="shared" ca="1" si="1"/>
        <v>45967.685670949075</v>
      </c>
      <c r="H38" s="112"/>
      <c r="I38" s="108" t="str">
        <f>IFERROR(VLOOKUP(D38,DB!A:F,6,0),"")</f>
        <v/>
      </c>
      <c r="J38" s="108" t="str">
        <f>IFERROR(VLOOKUP(D38,DB!A:G,7,0),"")</f>
        <v/>
      </c>
      <c r="K38" s="114"/>
      <c r="L38" s="110" t="str">
        <f>IFERROR(VLOOKUP(D38,DB!A:I,9,0),"")</f>
        <v/>
      </c>
    </row>
    <row r="39" spans="1:12" ht="15" customHeight="1">
      <c r="A39" s="108"/>
      <c r="B39" s="108" t="str">
        <f>IFERROR(VLOOKUP(D39,DB!A:K,11,0),"")</f>
        <v/>
      </c>
      <c r="C39" s="109"/>
      <c r="D39" s="110"/>
      <c r="E39" s="111"/>
      <c r="F39" s="112"/>
      <c r="G39" s="113">
        <f t="shared" ca="1" si="1"/>
        <v>45967.685670949075</v>
      </c>
      <c r="H39" s="112"/>
      <c r="I39" s="108" t="str">
        <f>IFERROR(VLOOKUP(D39,DB!A:F,6,0),"")</f>
        <v/>
      </c>
      <c r="J39" s="108" t="str">
        <f>IFERROR(VLOOKUP(D39,DB!A:G,7,0),"")</f>
        <v/>
      </c>
      <c r="K39" s="114"/>
      <c r="L39" s="110" t="str">
        <f>IFERROR(VLOOKUP(D39,DB!A:I,9,0),"")</f>
        <v/>
      </c>
    </row>
    <row r="40" spans="1:12" ht="15" customHeight="1">
      <c r="A40" s="108"/>
      <c r="B40" s="108" t="str">
        <f>IFERROR(VLOOKUP(D40,DB!A:K,11,0),"")</f>
        <v/>
      </c>
      <c r="C40" s="109"/>
      <c r="D40" s="110"/>
      <c r="E40" s="111"/>
      <c r="F40" s="112"/>
      <c r="G40" s="113">
        <f t="shared" ca="1" si="1"/>
        <v>45967.685670949075</v>
      </c>
      <c r="H40" s="112"/>
      <c r="I40" s="108" t="str">
        <f>IFERROR(VLOOKUP(D40,DB!A:F,6,0),"")</f>
        <v/>
      </c>
      <c r="J40" s="108" t="str">
        <f>IFERROR(VLOOKUP(D40,DB!A:G,7,0),"")</f>
        <v/>
      </c>
      <c r="K40" s="114"/>
      <c r="L40" s="110" t="str">
        <f>IFERROR(VLOOKUP(D40,DB!A:I,9,0),"")</f>
        <v/>
      </c>
    </row>
    <row r="41" spans="1:12" ht="15" customHeight="1">
      <c r="A41" s="108"/>
      <c r="B41" s="108" t="str">
        <f>IFERROR(VLOOKUP(D41,DB!A:K,11,0),"")</f>
        <v/>
      </c>
      <c r="C41" s="109"/>
      <c r="D41" s="110"/>
      <c r="E41" s="111"/>
      <c r="F41" s="112"/>
      <c r="G41" s="113">
        <f t="shared" ca="1" si="1"/>
        <v>45967.685670949075</v>
      </c>
      <c r="H41" s="112"/>
      <c r="I41" s="108" t="str">
        <f>IFERROR(VLOOKUP(D41,DB!A:F,6,0),"")</f>
        <v/>
      </c>
      <c r="J41" s="108" t="str">
        <f>IFERROR(VLOOKUP(D41,DB!A:G,7,0),"")</f>
        <v/>
      </c>
      <c r="K41" s="114"/>
      <c r="L41" s="110" t="str">
        <f>IFERROR(VLOOKUP(D41,DB!A:I,9,0),"")</f>
        <v/>
      </c>
    </row>
    <row r="42" spans="1:12" ht="15" customHeight="1">
      <c r="A42" s="108"/>
      <c r="B42" s="108" t="str">
        <f>IFERROR(VLOOKUP(D42,DB!A:K,11,0),"")</f>
        <v/>
      </c>
      <c r="C42" s="109"/>
      <c r="D42" s="110"/>
      <c r="E42" s="111"/>
      <c r="F42" s="112"/>
      <c r="G42" s="113">
        <f t="shared" ca="1" si="1"/>
        <v>45967.685670949075</v>
      </c>
      <c r="H42" s="112"/>
      <c r="I42" s="108" t="str">
        <f>IFERROR(VLOOKUP(D42,DB!A:F,6,0),"")</f>
        <v/>
      </c>
      <c r="J42" s="108" t="str">
        <f>IFERROR(VLOOKUP(D42,DB!A:G,7,0),"")</f>
        <v/>
      </c>
      <c r="K42" s="114"/>
      <c r="L42" s="110" t="str">
        <f>IFERROR(VLOOKUP(D42,DB!A:I,9,0),"")</f>
        <v/>
      </c>
    </row>
    <row r="43" spans="1:12" ht="15" customHeight="1">
      <c r="A43" s="108"/>
      <c r="B43" s="108" t="str">
        <f>IFERROR(VLOOKUP(D43,DB!A:K,11,0),"")</f>
        <v/>
      </c>
      <c r="C43" s="109"/>
      <c r="D43" s="110"/>
      <c r="E43" s="111"/>
      <c r="F43" s="112"/>
      <c r="G43" s="113">
        <f t="shared" ca="1" si="1"/>
        <v>45967.685670949075</v>
      </c>
      <c r="H43" s="112"/>
      <c r="I43" s="108" t="str">
        <f>IFERROR(VLOOKUP(D43,DB!A:F,6,0),"")</f>
        <v/>
      </c>
      <c r="J43" s="108" t="str">
        <f>IFERROR(VLOOKUP(D43,DB!A:G,7,0),"")</f>
        <v/>
      </c>
      <c r="K43" s="114"/>
      <c r="L43" s="110" t="str">
        <f>IFERROR(VLOOKUP(D43,DB!A:I,9,0),"")</f>
        <v/>
      </c>
    </row>
    <row r="44" spans="1:12" ht="15" customHeight="1">
      <c r="A44" s="108"/>
      <c r="B44" s="108" t="str">
        <f>IFERROR(VLOOKUP(D44,DB!A:K,11,0),"")</f>
        <v/>
      </c>
      <c r="C44" s="109"/>
      <c r="D44" s="110"/>
      <c r="E44" s="111"/>
      <c r="F44" s="112"/>
      <c r="G44" s="113">
        <f t="shared" ca="1" si="1"/>
        <v>45967.685670949075</v>
      </c>
      <c r="H44" s="112"/>
      <c r="I44" s="108" t="str">
        <f>IFERROR(VLOOKUP(D44,DB!A:F,6,0),"")</f>
        <v/>
      </c>
      <c r="J44" s="108" t="str">
        <f>IFERROR(VLOOKUP(D44,DB!A:G,7,0),"")</f>
        <v/>
      </c>
      <c r="K44" s="114"/>
      <c r="L44" s="110" t="str">
        <f>IFERROR(VLOOKUP(D44,DB!A:I,9,0),"")</f>
        <v/>
      </c>
    </row>
    <row r="45" spans="1:12" ht="15" customHeight="1">
      <c r="A45" s="108"/>
      <c r="B45" s="108" t="str">
        <f>IFERROR(VLOOKUP(D45,DB!A:K,11,0),"")</f>
        <v/>
      </c>
      <c r="C45" s="109"/>
      <c r="D45" s="110"/>
      <c r="E45" s="111"/>
      <c r="F45" s="112"/>
      <c r="G45" s="113">
        <f t="shared" ca="1" si="1"/>
        <v>45967.685670949075</v>
      </c>
      <c r="H45" s="112"/>
      <c r="I45" s="108" t="str">
        <f>IFERROR(VLOOKUP(D45,DB!A:F,6,0),"")</f>
        <v/>
      </c>
      <c r="J45" s="108" t="str">
        <f>IFERROR(VLOOKUP(D45,DB!A:G,7,0),"")</f>
        <v/>
      </c>
      <c r="K45" s="114"/>
      <c r="L45" s="110" t="str">
        <f>IFERROR(VLOOKUP(D45,DB!A:I,9,0),"")</f>
        <v/>
      </c>
    </row>
    <row r="46" spans="1:12" ht="15" customHeight="1">
      <c r="A46" s="108"/>
      <c r="B46" s="108" t="str">
        <f>IFERROR(VLOOKUP(D46,DB!A:K,11,0),"")</f>
        <v/>
      </c>
      <c r="C46" s="109"/>
      <c r="D46" s="110"/>
      <c r="E46" s="111"/>
      <c r="F46" s="112"/>
      <c r="G46" s="113">
        <f t="shared" ca="1" si="1"/>
        <v>45967.685670949075</v>
      </c>
      <c r="H46" s="112"/>
      <c r="I46" s="108" t="str">
        <f>IFERROR(VLOOKUP(D46,DB!A:F,6,0),"")</f>
        <v/>
      </c>
      <c r="J46" s="108" t="str">
        <f>IFERROR(VLOOKUP(D46,DB!A:G,7,0),"")</f>
        <v/>
      </c>
      <c r="K46" s="114"/>
      <c r="L46" s="110" t="str">
        <f>IFERROR(VLOOKUP(D46,DB!A:I,9,0),"")</f>
        <v/>
      </c>
    </row>
    <row r="47" spans="1:12" ht="15" customHeight="1">
      <c r="A47" s="108"/>
      <c r="B47" s="108" t="str">
        <f>IFERROR(VLOOKUP(D47,DB!A:K,11,0),"")</f>
        <v/>
      </c>
      <c r="C47" s="109"/>
      <c r="D47" s="110"/>
      <c r="E47" s="111"/>
      <c r="F47" s="112"/>
      <c r="G47" s="113">
        <f t="shared" ca="1" si="1"/>
        <v>45967.685670949075</v>
      </c>
      <c r="H47" s="112"/>
      <c r="I47" s="108" t="str">
        <f>IFERROR(VLOOKUP(D47,DB!A:F,6,0),"")</f>
        <v/>
      </c>
      <c r="J47" s="108" t="str">
        <f>IFERROR(VLOOKUP(D47,DB!A:G,7,0),"")</f>
        <v/>
      </c>
      <c r="K47" s="114"/>
      <c r="L47" s="110" t="str">
        <f>IFERROR(VLOOKUP(D47,DB!A:I,9,0),"")</f>
        <v/>
      </c>
    </row>
    <row r="48" spans="1:12" ht="15" customHeight="1">
      <c r="A48" s="108"/>
      <c r="B48" s="108" t="str">
        <f>IFERROR(VLOOKUP(D48,DB!A:K,11,0),"")</f>
        <v/>
      </c>
      <c r="C48" s="109"/>
      <c r="D48" s="110"/>
      <c r="E48" s="111"/>
      <c r="F48" s="112"/>
      <c r="G48" s="113">
        <f t="shared" ca="1" si="1"/>
        <v>45967.685670949075</v>
      </c>
      <c r="H48" s="112"/>
      <c r="I48" s="108" t="str">
        <f>IFERROR(VLOOKUP(D48,DB!A:F,6,0),"")</f>
        <v/>
      </c>
      <c r="J48" s="108" t="str">
        <f>IFERROR(VLOOKUP(D48,DB!A:G,7,0),"")</f>
        <v/>
      </c>
      <c r="K48" s="114"/>
      <c r="L48" s="110" t="str">
        <f>IFERROR(VLOOKUP(D48,DB!A:I,9,0),"")</f>
        <v/>
      </c>
    </row>
    <row r="49" spans="1:12" ht="15" customHeight="1">
      <c r="A49" s="108"/>
      <c r="B49" s="108" t="str">
        <f>IFERROR(VLOOKUP(D49,DB!A:K,11,0),"")</f>
        <v/>
      </c>
      <c r="C49" s="109"/>
      <c r="D49" s="110"/>
      <c r="E49" s="111"/>
      <c r="F49" s="112"/>
      <c r="G49" s="113">
        <f t="shared" ca="1" si="1"/>
        <v>45967.685670949075</v>
      </c>
      <c r="H49" s="112"/>
      <c r="I49" s="108" t="str">
        <f>IFERROR(VLOOKUP(D49,DB!A:F,6,0),"")</f>
        <v/>
      </c>
      <c r="J49" s="108" t="str">
        <f>IFERROR(VLOOKUP(D49,DB!A:G,7,0),"")</f>
        <v/>
      </c>
      <c r="K49" s="114"/>
      <c r="L49" s="110" t="str">
        <f>IFERROR(VLOOKUP(D49,DB!A:I,9,0),"")</f>
        <v/>
      </c>
    </row>
    <row r="50" spans="1:12" ht="15" customHeight="1">
      <c r="A50" s="108"/>
      <c r="B50" s="108" t="str">
        <f>IFERROR(VLOOKUP(D50,DB!A:K,11,0),"")</f>
        <v/>
      </c>
      <c r="C50" s="109"/>
      <c r="D50" s="110"/>
      <c r="E50" s="111"/>
      <c r="F50" s="112"/>
      <c r="G50" s="113">
        <f t="shared" ca="1" si="1"/>
        <v>45967.685670949075</v>
      </c>
      <c r="H50" s="112"/>
      <c r="I50" s="108" t="str">
        <f>IFERROR(VLOOKUP(D50,DB!A:F,6,0),"")</f>
        <v/>
      </c>
      <c r="J50" s="108" t="str">
        <f>IFERROR(VLOOKUP(D50,DB!A:G,7,0),"")</f>
        <v/>
      </c>
      <c r="K50" s="114"/>
      <c r="L50" s="110" t="str">
        <f>IFERROR(VLOOKUP(D50,DB!A:I,9,0),"")</f>
        <v/>
      </c>
    </row>
    <row r="51" spans="1:12" ht="15" customHeight="1">
      <c r="A51" s="108"/>
      <c r="B51" s="108" t="str">
        <f>IFERROR(VLOOKUP(D51,DB!A:K,11,0),"")</f>
        <v/>
      </c>
      <c r="C51" s="109"/>
      <c r="D51" s="110"/>
      <c r="E51" s="111"/>
      <c r="F51" s="112"/>
      <c r="G51" s="113">
        <f t="shared" ca="1" si="1"/>
        <v>45967.685670949075</v>
      </c>
      <c r="H51" s="112"/>
      <c r="I51" s="108" t="str">
        <f>IFERROR(VLOOKUP(D51,DB!A:F,6,0),"")</f>
        <v/>
      </c>
      <c r="J51" s="108" t="str">
        <f>IFERROR(VLOOKUP(D51,DB!A:G,7,0),"")</f>
        <v/>
      </c>
      <c r="K51" s="114"/>
      <c r="L51" s="110" t="str">
        <f>IFERROR(VLOOKUP(D51,DB!A:I,9,0),"")</f>
        <v/>
      </c>
    </row>
    <row r="52" spans="1:12" ht="15" customHeight="1">
      <c r="A52" s="108"/>
      <c r="B52" s="108" t="str">
        <f>IFERROR(VLOOKUP(D52,DB!A:K,11,0),"")</f>
        <v/>
      </c>
      <c r="C52" s="109"/>
      <c r="D52" s="110"/>
      <c r="E52" s="111"/>
      <c r="F52" s="112"/>
      <c r="G52" s="113">
        <f t="shared" ca="1" si="1"/>
        <v>45967.685670949075</v>
      </c>
      <c r="H52" s="112"/>
      <c r="I52" s="108" t="str">
        <f>IFERROR(VLOOKUP(D52,DB!A:F,6,0),"")</f>
        <v/>
      </c>
      <c r="J52" s="108" t="str">
        <f>IFERROR(VLOOKUP(D52,DB!A:G,7,0),"")</f>
        <v/>
      </c>
      <c r="K52" s="114"/>
      <c r="L52" s="110" t="str">
        <f>IFERROR(VLOOKUP(D52,DB!A:I,9,0),"")</f>
        <v/>
      </c>
    </row>
    <row r="53" spans="1:12" ht="15" customHeight="1">
      <c r="A53" s="108"/>
      <c r="B53" s="108" t="str">
        <f>IFERROR(VLOOKUP(D53,DB!A:K,11,0),"")</f>
        <v/>
      </c>
      <c r="C53" s="109"/>
      <c r="D53" s="110"/>
      <c r="E53" s="111"/>
      <c r="F53" s="112"/>
      <c r="G53" s="113">
        <f t="shared" ca="1" si="1"/>
        <v>45967.685670949075</v>
      </c>
      <c r="H53" s="112"/>
      <c r="I53" s="108" t="str">
        <f>IFERROR(VLOOKUP(D53,DB!A:F,6,0),"")</f>
        <v/>
      </c>
      <c r="J53" s="108" t="str">
        <f>IFERROR(VLOOKUP(D53,DB!A:G,7,0),"")</f>
        <v/>
      </c>
      <c r="K53" s="114"/>
      <c r="L53" s="110" t="str">
        <f>IFERROR(VLOOKUP(D53,DB!A:I,9,0),"")</f>
        <v/>
      </c>
    </row>
    <row r="54" spans="1:12" ht="15" customHeight="1">
      <c r="A54" s="108"/>
      <c r="B54" s="108" t="str">
        <f>IFERROR(VLOOKUP(D54,DB!A:K,11,0),"")</f>
        <v/>
      </c>
      <c r="C54" s="109"/>
      <c r="D54" s="110"/>
      <c r="E54" s="111"/>
      <c r="F54" s="112"/>
      <c r="G54" s="113">
        <f t="shared" ca="1" si="1"/>
        <v>45967.685670949075</v>
      </c>
      <c r="H54" s="112"/>
      <c r="I54" s="108" t="str">
        <f>IFERROR(VLOOKUP(D54,DB!A:F,6,0),"")</f>
        <v/>
      </c>
      <c r="J54" s="108" t="str">
        <f>IFERROR(VLOOKUP(D54,DB!A:G,7,0),"")</f>
        <v/>
      </c>
      <c r="K54" s="114"/>
      <c r="L54" s="110" t="str">
        <f>IFERROR(VLOOKUP(D54,DB!A:I,9,0),"")</f>
        <v/>
      </c>
    </row>
    <row r="55" spans="1:12" ht="15" customHeight="1">
      <c r="A55" s="108"/>
      <c r="B55" s="108" t="str">
        <f>IFERROR(VLOOKUP(D55,DB!A:K,11,0),"")</f>
        <v/>
      </c>
      <c r="C55" s="109"/>
      <c r="D55" s="110"/>
      <c r="E55" s="111"/>
      <c r="F55" s="112"/>
      <c r="G55" s="113">
        <f t="shared" ca="1" si="1"/>
        <v>45967.685670949075</v>
      </c>
      <c r="H55" s="112"/>
      <c r="I55" s="108" t="str">
        <f>IFERROR(VLOOKUP(D55,DB!A:F,6,0),"")</f>
        <v/>
      </c>
      <c r="J55" s="108" t="str">
        <f>IFERROR(VLOOKUP(D55,DB!A:G,7,0),"")</f>
        <v/>
      </c>
      <c r="K55" s="114"/>
      <c r="L55" s="110" t="str">
        <f>IFERROR(VLOOKUP(D55,DB!A:I,9,0),"")</f>
        <v/>
      </c>
    </row>
    <row r="56" spans="1:12" ht="15" customHeight="1">
      <c r="A56" s="108"/>
      <c r="B56" s="108" t="str">
        <f>IFERROR(VLOOKUP(D56,DB!A:K,11,0),"")</f>
        <v/>
      </c>
      <c r="C56" s="109"/>
      <c r="D56" s="110"/>
      <c r="E56" s="111"/>
      <c r="F56" s="112"/>
      <c r="G56" s="113">
        <f t="shared" ca="1" si="1"/>
        <v>45967.685670949075</v>
      </c>
      <c r="H56" s="112"/>
      <c r="I56" s="108" t="str">
        <f>IFERROR(VLOOKUP(D56,DB!A:F,6,0),"")</f>
        <v/>
      </c>
      <c r="J56" s="108" t="str">
        <f>IFERROR(VLOOKUP(D56,DB!A:G,7,0),"")</f>
        <v/>
      </c>
      <c r="K56" s="114"/>
      <c r="L56" s="110" t="str">
        <f>IFERROR(VLOOKUP(D56,DB!A:I,9,0),"")</f>
        <v/>
      </c>
    </row>
    <row r="57" spans="1:12" ht="15" customHeight="1">
      <c r="A57" s="108"/>
      <c r="B57" s="108" t="str">
        <f>IFERROR(VLOOKUP(D57,DB!A:K,11,0),"")</f>
        <v/>
      </c>
      <c r="C57" s="109"/>
      <c r="D57" s="110"/>
      <c r="E57" s="111"/>
      <c r="F57" s="112"/>
      <c r="G57" s="113">
        <f t="shared" ca="1" si="1"/>
        <v>45967.685670949075</v>
      </c>
      <c r="H57" s="112"/>
      <c r="I57" s="108" t="str">
        <f>IFERROR(VLOOKUP(D57,DB!A:F,6,0),"")</f>
        <v/>
      </c>
      <c r="J57" s="108" t="str">
        <f>IFERROR(VLOOKUP(D57,DB!A:G,7,0),"")</f>
        <v/>
      </c>
      <c r="K57" s="114"/>
      <c r="L57" s="110" t="str">
        <f>IFERROR(VLOOKUP(D57,DB!A:I,9,0),"")</f>
        <v/>
      </c>
    </row>
    <row r="58" spans="1:12" ht="15" customHeight="1">
      <c r="A58" s="108"/>
      <c r="B58" s="108" t="str">
        <f>IFERROR(VLOOKUP(D58,DB!A:K,11,0),"")</f>
        <v/>
      </c>
      <c r="C58" s="109"/>
      <c r="D58" s="110"/>
      <c r="E58" s="111"/>
      <c r="F58" s="112"/>
      <c r="G58" s="113">
        <f t="shared" ca="1" si="1"/>
        <v>45967.685670949075</v>
      </c>
      <c r="H58" s="112"/>
      <c r="I58" s="108" t="str">
        <f>IFERROR(VLOOKUP(D58,DB!A:F,6,0),"")</f>
        <v/>
      </c>
      <c r="J58" s="108" t="str">
        <f>IFERROR(VLOOKUP(D58,DB!A:G,7,0),"")</f>
        <v/>
      </c>
      <c r="K58" s="114"/>
      <c r="L58" s="110" t="str">
        <f>IFERROR(VLOOKUP(D58,DB!A:I,9,0),"")</f>
        <v/>
      </c>
    </row>
    <row r="59" spans="1:12" ht="15" customHeight="1">
      <c r="A59" s="108"/>
      <c r="B59" s="108" t="str">
        <f>IFERROR(VLOOKUP(D59,DB!A:K,11,0),"")</f>
        <v/>
      </c>
      <c r="C59" s="109"/>
      <c r="D59" s="110"/>
      <c r="E59" s="111"/>
      <c r="F59" s="112"/>
      <c r="G59" s="113">
        <f t="shared" ca="1" si="1"/>
        <v>45967.685670949075</v>
      </c>
      <c r="H59" s="112"/>
      <c r="I59" s="108" t="str">
        <f>IFERROR(VLOOKUP(D59,DB!A:F,6,0),"")</f>
        <v/>
      </c>
      <c r="J59" s="108" t="str">
        <f>IFERROR(VLOOKUP(D59,DB!A:G,7,0),"")</f>
        <v/>
      </c>
      <c r="K59" s="114"/>
      <c r="L59" s="110" t="str">
        <f>IFERROR(VLOOKUP(D59,DB!A:I,9,0),"")</f>
        <v/>
      </c>
    </row>
    <row r="60" spans="1:12" ht="15" customHeight="1">
      <c r="A60" s="108"/>
      <c r="B60" s="108" t="str">
        <f>IFERROR(VLOOKUP(D60,DB!A:K,11,0),"")</f>
        <v/>
      </c>
      <c r="C60" s="109"/>
      <c r="D60" s="110"/>
      <c r="E60" s="111"/>
      <c r="F60" s="112"/>
      <c r="G60" s="113">
        <f t="shared" ca="1" si="1"/>
        <v>45967.685670949075</v>
      </c>
      <c r="H60" s="112"/>
      <c r="I60" s="108" t="str">
        <f>IFERROR(VLOOKUP(D60,DB!A:F,6,0),"")</f>
        <v/>
      </c>
      <c r="J60" s="108" t="str">
        <f>IFERROR(VLOOKUP(D60,DB!A:G,7,0),"")</f>
        <v/>
      </c>
      <c r="K60" s="114"/>
      <c r="L60" s="110" t="str">
        <f>IFERROR(VLOOKUP(D60,DB!A:I,9,0),"")</f>
        <v/>
      </c>
    </row>
    <row r="61" spans="1:12" ht="15" customHeight="1">
      <c r="A61" s="108"/>
      <c r="B61" s="108" t="str">
        <f>IFERROR(VLOOKUP(D61,DB!A:K,11,0),"")</f>
        <v/>
      </c>
      <c r="C61" s="109"/>
      <c r="D61" s="110"/>
      <c r="E61" s="111"/>
      <c r="F61" s="112"/>
      <c r="G61" s="113">
        <f t="shared" ca="1" si="1"/>
        <v>45967.685670949075</v>
      </c>
      <c r="H61" s="112"/>
      <c r="I61" s="108" t="str">
        <f>IFERROR(VLOOKUP(D61,DB!A:F,6,0),"")</f>
        <v/>
      </c>
      <c r="J61" s="108" t="str">
        <f>IFERROR(VLOOKUP(D61,DB!A:G,7,0),"")</f>
        <v/>
      </c>
      <c r="K61" s="114"/>
      <c r="L61" s="110" t="str">
        <f>IFERROR(VLOOKUP(D61,DB!A:I,9,0),"")</f>
        <v/>
      </c>
    </row>
    <row r="62" spans="1:12" ht="15" customHeight="1">
      <c r="A62" s="108"/>
      <c r="B62" s="108" t="str">
        <f>IFERROR(VLOOKUP(D62,DB!A:K,11,0),"")</f>
        <v/>
      </c>
      <c r="C62" s="109"/>
      <c r="D62" s="110"/>
      <c r="E62" s="111"/>
      <c r="F62" s="112"/>
      <c r="G62" s="113">
        <f t="shared" ca="1" si="1"/>
        <v>45967.685670949075</v>
      </c>
      <c r="H62" s="112"/>
      <c r="I62" s="108" t="str">
        <f>IFERROR(VLOOKUP(D62,DB!A:F,6,0),"")</f>
        <v/>
      </c>
      <c r="J62" s="108" t="str">
        <f>IFERROR(VLOOKUP(D62,DB!A:G,7,0),"")</f>
        <v/>
      </c>
      <c r="K62" s="114"/>
      <c r="L62" s="110" t="str">
        <f>IFERROR(VLOOKUP(D62,DB!A:I,9,0),"")</f>
        <v/>
      </c>
    </row>
    <row r="63" spans="1:12" ht="15" customHeight="1">
      <c r="A63" s="108"/>
      <c r="B63" s="108" t="str">
        <f>IFERROR(VLOOKUP(D63,DB!A:K,11,0),"")</f>
        <v/>
      </c>
      <c r="C63" s="109"/>
      <c r="D63" s="110"/>
      <c r="E63" s="111"/>
      <c r="F63" s="112"/>
      <c r="G63" s="113">
        <f t="shared" ca="1" si="1"/>
        <v>45967.685670949075</v>
      </c>
      <c r="H63" s="112"/>
      <c r="I63" s="108" t="str">
        <f>IFERROR(VLOOKUP(D63,DB!A:F,6,0),"")</f>
        <v/>
      </c>
      <c r="J63" s="108" t="str">
        <f>IFERROR(VLOOKUP(D63,DB!A:G,7,0),"")</f>
        <v/>
      </c>
      <c r="K63" s="114"/>
      <c r="L63" s="110" t="str">
        <f>IFERROR(VLOOKUP(D63,DB!A:I,9,0),"")</f>
        <v/>
      </c>
    </row>
    <row r="64" spans="1:12" ht="15" customHeight="1">
      <c r="A64" s="108"/>
      <c r="B64" s="108" t="str">
        <f>IFERROR(VLOOKUP(D64,DB!A:K,11,0),"")</f>
        <v/>
      </c>
      <c r="C64" s="109"/>
      <c r="D64" s="110"/>
      <c r="E64" s="111"/>
      <c r="F64" s="112"/>
      <c r="G64" s="113">
        <f t="shared" ca="1" si="1"/>
        <v>45967.685670949075</v>
      </c>
      <c r="H64" s="112"/>
      <c r="I64" s="108" t="str">
        <f>IFERROR(VLOOKUP(D64,DB!A:F,6,0),"")</f>
        <v/>
      </c>
      <c r="J64" s="108" t="str">
        <f>IFERROR(VLOOKUP(D64,DB!A:G,7,0),"")</f>
        <v/>
      </c>
      <c r="K64" s="114"/>
      <c r="L64" s="110" t="str">
        <f>IFERROR(VLOOKUP(D64,DB!A:I,9,0),"")</f>
        <v/>
      </c>
    </row>
    <row r="65" spans="1:12" ht="15" customHeight="1">
      <c r="A65" s="108"/>
      <c r="B65" s="108" t="str">
        <f>IFERROR(VLOOKUP(D65,DB!A:K,11,0),"")</f>
        <v/>
      </c>
      <c r="C65" s="109"/>
      <c r="D65" s="110"/>
      <c r="E65" s="111"/>
      <c r="F65" s="112"/>
      <c r="G65" s="113">
        <f t="shared" ca="1" si="1"/>
        <v>45967.685670949075</v>
      </c>
      <c r="H65" s="112"/>
      <c r="I65" s="108" t="str">
        <f>IFERROR(VLOOKUP(D65,DB!A:F,6,0),"")</f>
        <v/>
      </c>
      <c r="J65" s="108" t="str">
        <f>IFERROR(VLOOKUP(D65,DB!A:G,7,0),"")</f>
        <v/>
      </c>
      <c r="K65" s="114"/>
      <c r="L65" s="110" t="str">
        <f>IFERROR(VLOOKUP(D65,DB!A:I,9,0),"")</f>
        <v/>
      </c>
    </row>
    <row r="66" spans="1:12" ht="15" customHeight="1">
      <c r="A66" s="108"/>
      <c r="B66" s="108" t="str">
        <f>IFERROR(VLOOKUP(D66,DB!A:K,11,0),"")</f>
        <v/>
      </c>
      <c r="C66" s="109"/>
      <c r="D66" s="110"/>
      <c r="E66" s="111"/>
      <c r="F66" s="112"/>
      <c r="G66" s="113">
        <f t="shared" ca="1" si="1"/>
        <v>45967.685670949075</v>
      </c>
      <c r="H66" s="112"/>
      <c r="I66" s="108" t="str">
        <f>IFERROR(VLOOKUP(D66,DB!A:F,6,0),"")</f>
        <v/>
      </c>
      <c r="J66" s="108" t="str">
        <f>IFERROR(VLOOKUP(D66,DB!A:G,7,0),"")</f>
        <v/>
      </c>
      <c r="K66" s="114"/>
      <c r="L66" s="110" t="str">
        <f>IFERROR(VLOOKUP(D66,DB!A:I,9,0),"")</f>
        <v/>
      </c>
    </row>
    <row r="67" spans="1:12" ht="15" customHeight="1">
      <c r="A67" s="108"/>
      <c r="B67" s="108" t="str">
        <f>IFERROR(VLOOKUP(D67,DB!A:K,11,0),"")</f>
        <v/>
      </c>
      <c r="C67" s="109"/>
      <c r="D67" s="110"/>
      <c r="E67" s="111"/>
      <c r="F67" s="112"/>
      <c r="G67" s="113">
        <f t="shared" ca="1" si="1"/>
        <v>45967.685670949075</v>
      </c>
      <c r="H67" s="112"/>
      <c r="I67" s="108" t="str">
        <f>IFERROR(VLOOKUP(D67,DB!A:F,6,0),"")</f>
        <v/>
      </c>
      <c r="J67" s="108" t="str">
        <f>IFERROR(VLOOKUP(D67,DB!A:G,7,0),"")</f>
        <v/>
      </c>
      <c r="K67" s="114"/>
      <c r="L67" s="110" t="str">
        <f>IFERROR(VLOOKUP(D67,DB!A:I,9,0),"")</f>
        <v/>
      </c>
    </row>
    <row r="68" spans="1:12" ht="15" customHeight="1">
      <c r="A68" s="108"/>
      <c r="B68" s="108" t="str">
        <f>IFERROR(VLOOKUP(D68,DB!A:K,11,0),"")</f>
        <v/>
      </c>
      <c r="C68" s="109"/>
      <c r="D68" s="110"/>
      <c r="E68" s="111"/>
      <c r="F68" s="112"/>
      <c r="G68" s="113">
        <f t="shared" ca="1" si="1"/>
        <v>45967.685670949075</v>
      </c>
      <c r="H68" s="112"/>
      <c r="I68" s="108" t="str">
        <f>IFERROR(VLOOKUP(D68,DB!A:F,6,0),"")</f>
        <v/>
      </c>
      <c r="J68" s="108" t="str">
        <f>IFERROR(VLOOKUP(D68,DB!A:G,7,0),"")</f>
        <v/>
      </c>
      <c r="K68" s="114"/>
      <c r="L68" s="110" t="str">
        <f>IFERROR(VLOOKUP(D68,DB!A:I,9,0),"")</f>
        <v/>
      </c>
    </row>
    <row r="69" spans="1:12" ht="15" customHeight="1">
      <c r="A69" s="108"/>
      <c r="B69" s="108" t="str">
        <f>IFERROR(VLOOKUP(D69,DB!A:K,11,0),"")</f>
        <v/>
      </c>
      <c r="C69" s="109"/>
      <c r="D69" s="110"/>
      <c r="E69" s="111"/>
      <c r="F69" s="112"/>
      <c r="G69" s="113">
        <f t="shared" ca="1" si="1"/>
        <v>45967.685670949075</v>
      </c>
      <c r="H69" s="112"/>
      <c r="I69" s="108" t="str">
        <f>IFERROR(VLOOKUP(D69,DB!A:F,6,0),"")</f>
        <v/>
      </c>
      <c r="J69" s="108" t="str">
        <f>IFERROR(VLOOKUP(D69,DB!A:G,7,0),"")</f>
        <v/>
      </c>
      <c r="K69" s="114"/>
      <c r="L69" s="110" t="str">
        <f>IFERROR(VLOOKUP(D69,DB!A:I,9,0),"")</f>
        <v/>
      </c>
    </row>
    <row r="70" spans="1:12" ht="15" customHeight="1">
      <c r="A70" s="108"/>
      <c r="B70" s="108" t="str">
        <f>IFERROR(VLOOKUP(D70,DB!A:K,11,0),"")</f>
        <v/>
      </c>
      <c r="C70" s="109"/>
      <c r="D70" s="110"/>
      <c r="E70" s="111"/>
      <c r="F70" s="112"/>
      <c r="G70" s="113">
        <f t="shared" ca="1" si="1"/>
        <v>45967.685670949075</v>
      </c>
      <c r="H70" s="112"/>
      <c r="I70" s="108" t="str">
        <f>IFERROR(VLOOKUP(D70,DB!A:F,6,0),"")</f>
        <v/>
      </c>
      <c r="J70" s="108" t="str">
        <f>IFERROR(VLOOKUP(D70,DB!A:G,7,0),"")</f>
        <v/>
      </c>
      <c r="K70" s="114"/>
      <c r="L70" s="110"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39120</v>
      </c>
      <c r="B2" s="37" t="str">
        <f>IFERROR(VLOOKUP(D2,DB!A:K,11,0),"")</f>
        <v>R5</v>
      </c>
      <c r="C2" s="37">
        <v>3</v>
      </c>
      <c r="D2" s="107" t="s">
        <v>36011</v>
      </c>
      <c r="E2" s="37" t="s">
        <v>39021</v>
      </c>
      <c r="F2" s="38">
        <v>45891.832060185188</v>
      </c>
      <c r="G2" s="123">
        <f ca="1">IFERROR(NOW()-F2,"")</f>
        <v>75.853610763886536</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39100</v>
      </c>
      <c r="F3" s="38">
        <v>45926.188877314817</v>
      </c>
      <c r="G3" s="123">
        <f t="shared" ref="G3" ca="1" si="0">IFERROR(NOW()-F3,"")</f>
        <v>41.496793634258211</v>
      </c>
      <c r="H3" s="38">
        <v>45926.158159722225</v>
      </c>
      <c r="I3" s="37" t="str">
        <f>IFERROR(VLOOKUP(D3,DB!A:F,6,0),"")</f>
        <v>SCECO</v>
      </c>
      <c r="J3" s="37" t="str">
        <f>IFERROR(VLOOKUP(D3,DB!A:G,7,0),"")</f>
        <v>Good</v>
      </c>
      <c r="K3" s="37" t="s">
        <v>39123</v>
      </c>
      <c r="L3" s="37" t="str">
        <f>IFERROR(VLOOKUP(D3,DB!A:I,9,0),"")</f>
        <v>Latis</v>
      </c>
      <c r="M3" s="106"/>
    </row>
    <row r="4" spans="1:13" ht="48" customHeight="1">
      <c r="A4" s="131" t="s">
        <v>39124</v>
      </c>
      <c r="B4" s="131" t="str">
        <f>IFERROR(VLOOKUP(D4,DB!A:K,11,0),"")</f>
        <v>R5</v>
      </c>
      <c r="C4" s="131">
        <v>1</v>
      </c>
      <c r="D4" s="131" t="s">
        <v>34758</v>
      </c>
      <c r="E4" s="131" t="s">
        <v>39100</v>
      </c>
      <c r="F4" s="132">
        <v>45948.661111111112</v>
      </c>
      <c r="G4" s="133">
        <f ca="1">IFERROR(NOW()-F4,"")</f>
        <v>19.024559837962443</v>
      </c>
      <c r="H4" s="132">
        <v>45948.661111111112</v>
      </c>
      <c r="I4" s="131" t="str">
        <f>IFERROR(VLOOKUP(D4,DB!A:F,6,0),"")</f>
        <v>SCECO</v>
      </c>
      <c r="J4" s="131" t="str">
        <f>IFERROR(VLOOKUP(D4,DB!A:G,7,0),"")</f>
        <v>Dead</v>
      </c>
      <c r="K4" s="131" t="s">
        <v>39125</v>
      </c>
      <c r="L4" s="131" t="str">
        <f>IFERROR(VLOOKUP(D4,DB!A:I,9,0),"")</f>
        <v>Latis</v>
      </c>
    </row>
    <row r="5" spans="1:13" ht="15">
      <c r="A5" s="131"/>
      <c r="B5" s="131" t="str">
        <f>IFERROR(VLOOKUP(D5,DB!A:K,11,0),"")</f>
        <v/>
      </c>
      <c r="C5" s="131"/>
      <c r="D5" s="131"/>
      <c r="E5" s="131"/>
      <c r="F5" s="132"/>
      <c r="G5" s="133">
        <f ca="1">IFERROR(NOW()-F5,"")</f>
        <v>45967.685670949075</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45967.685670949075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45967.685670949075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45967.685670949075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45967.685670949075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45967.685670949075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45967.685670949075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45967.685670949075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45967.685670949075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45967.685670949075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45967.685670949075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45967.685670949075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45967.685670949075</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45967.685670949075</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45967.685670949075</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45967.685670949075</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45967.685670949075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45967.685670949075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45967.685670949075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45967.685670949075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45967.685670949075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45967.685670949075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45967.685670949075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45967.685670949075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45967.685670949075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45967.685670949075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45967.685670949075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45967.685670949075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45967.685670949075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45967.685670949075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45967.685670949075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45967.685670949075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45967.685670949075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45967.685670949075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45967.685670949075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45967.685670949075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45967.685670949075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45967.685670949075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45967.685670949075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45967.685670949075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45967.685670949075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45967.685670949075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45967.685670949075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45967.685670949075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45967.685670949075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45967.685670949075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45967.685670949075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45967.685670949075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45967.685670949075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45967.685670949075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45967.685670949075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45967.685670949075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45967.685670949075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45967.685670949075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45967.685670949075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45967.685670949075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45967.685670949075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45967.685670949075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45967.685670949075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45967.685670949075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45967.685670949075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45967.685670949075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45967.685670949075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45967.685670949075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45967.685670949075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45967.685670949075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45967.685670949075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45967.685670949075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45967.685670949075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45967.685670949075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45967.685670949075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45967.685670949075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45967.685670949075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45967.685670949075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45967.685670949075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45967.685670949075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45967.685670949075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45967.685670949075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45967.685670949075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45967.685670949075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45967.685670949075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45967.685670949075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45967.685670949075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45967.685670949075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45967.685670949075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45967.685670949075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45967.685670949075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45967.685670949075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45967.685670949075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45967.685670949075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45967.685670949075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45967.685670949075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45967.685670949075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45967.685670949075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45967.685670949075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45967.685670949075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45967.685670949075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45967.685670949075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45967.685670949075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45967.685670949075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45967.685670949075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45967.685670949075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45967.685670949075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45967.685670949075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45967.685670949075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45967.685670949075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45967.685670949075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45967.685670949075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45967.685670949075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45967.685670949075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45967.685670949075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45967.685670949075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45967.685670949075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45967.685670949075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45967.685670949075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45967.685670949075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45967.685670949075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45967.685670949075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45967.685670949075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45967.685670949075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45967.685670949075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45967.685670949075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45967.685670949075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45967.685670949075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45967.685670949075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45967.685670949075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45967.685670949075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45967.685670949075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45967.685670949075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45967.685670949075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45967.685670949075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45967.685670949075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45967.685670949075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45967.685670949075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45967.685670949075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45967.685670949075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45967.685670949075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45967.685670949075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45967.685670949075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45967.685670949075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45967.685670949075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45967.685670949075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45967.685670949075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45967.685670949075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45967.685670949075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45967.685670949075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45967.685670949075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45967.685670949075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45967.685670949075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45967.685670949075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45967.685670949075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45967.685670949075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45967.685670949075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45967.685670949075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45967.685670949075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45967.685670949075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45967.685670949075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45967.685670949075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45967.685670949075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45967.685670949075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45967.685670949075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45967.685670949075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45967.685670949075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45967.685670949075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45967.685670949075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45967.685670949075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45967.685670949075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45967.685670949075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45967.685670949075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45967.685670949075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45967.685670949075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45967.685670949075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45967.685670949075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45967.685670949075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45967.685670949075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45967.685670949075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45967.685670949075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45967.685670949075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45967.685670949075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45967.685670949075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45967.685670949075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45967.685670949075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45967.685670949075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45967.685670949075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45967.685670949075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45967.685670949075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45967.685670949075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45967.685670949075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45967.685670949075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45967.685670949075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45967.685670949075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45967.685670949075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45967.685670949075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45967.685670949075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45967.685670949075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45967.685670949075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45967.685670949075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45967.685670949075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45967.685670949075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45967.685670949075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45967.685670949075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45967.685670949075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45967.685670949075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45967.685670949075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45967.685670949075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45967.685670949075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45967.685670949075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45967.685670949075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45967.685670949075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45967.685670949075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45967.685670949075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45967.685670949075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45967.685670949075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45967.685670949075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45967.685670949075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45967.685670949075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45967.685670949075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45967.685670949075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45967.685670949075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45967.685670949075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45967.685670949075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45967.685670949075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45967.685670949075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45967.685670949075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45967.685670949075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45967.685670949075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45967.685670949075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45967.685670949075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45967.685670949075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45967.685670949075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45967.685670949075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45967.685670949075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45967.685670949075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45967.685670949075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45967.685670949075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45967.685670949075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45967.685670949075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45967.685670949075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45967.685670949075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45967.685670949075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45967.685670949075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45967.685670949075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45967.685670949075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45967.685670949075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45967.685670949075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45967.685670949075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45967.685670949075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45967.685670949075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45967.685670949075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45967.685670949075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45967.685670949075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45967.685670949075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45967.685670949075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45967.685670949075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45967.685670949075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45967.685670949075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45967.685670949075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45967.685670949075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45967.685670949075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45967.685670949075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45967.685670949075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45967.685670949075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45967.685670949075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45967.685670949075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45967.685670949075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45967.685670949075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45967.685670949075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45967.685670949075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45967.685670949075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45967.685670949075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45967.685670949075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45967.685670949075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45967.685670949075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45967.685670949075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45967.685670949075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45967.685670949075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45967.685670949075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45967.685670949075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45967.685670949075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45967.685670949075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45967.685670949075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45967.685670949075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45967.685670949075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45967.685670949075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45967.685670949075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45967.685670949075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45967.685670949075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45967.685670949075</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45967.685670949075</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45967.685670949075</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45967.685670949075</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row r="1255"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39126</v>
      </c>
      <c r="B2" s="61" t="str">
        <f>IFERROR(VLOOKUP(D2,DB!A:K,11,0),"")</f>
        <v>R6</v>
      </c>
      <c r="C2" s="61">
        <v>1</v>
      </c>
      <c r="D2" s="61" t="s">
        <v>33863</v>
      </c>
      <c r="E2" s="61" t="s">
        <v>39100</v>
      </c>
      <c r="F2" s="148">
        <v>45967.660925925928</v>
      </c>
      <c r="G2" s="149">
        <f ca="1">IFERROR(NOW()-F2,"-")</f>
        <v>2.4745023147261236E-2</v>
      </c>
      <c r="H2" s="150">
        <v>45967.652800925927</v>
      </c>
      <c r="I2" s="86" t="str">
        <f>IFERROR(VLOOKUP(D2,DB!A:F,6,0),"")</f>
        <v>SCECO</v>
      </c>
      <c r="J2" s="61" t="str">
        <f>IFERROR(VLOOKUP(D2,DB!A:G,7,0),"")</f>
        <v>Dead</v>
      </c>
      <c r="K2" s="151" t="s">
        <v>39127</v>
      </c>
      <c r="L2" s="152" t="str">
        <f>IFERROR(VLOOKUP(D2,DB!A:I,9,0),"")</f>
        <v>Latis</v>
      </c>
    </row>
    <row r="3" spans="1:12" ht="31.5" customHeight="1">
      <c r="A3" s="86"/>
      <c r="B3" s="61" t="str">
        <f>IFERROR(VLOOKUP(D3,DB!A:K,11,0),"")</f>
        <v/>
      </c>
      <c r="C3" s="61"/>
      <c r="D3" s="61"/>
      <c r="E3" s="61"/>
      <c r="F3" s="148"/>
      <c r="G3" s="149">
        <f ca="1">IFERROR(NOW()-F3,"-")</f>
        <v>45967.685670949075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45967.685670949075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45967.685670949075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45967.685670949075</v>
      </c>
      <c r="H6" s="150" t="s">
        <v>39108</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45967.685670949075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45967.685670949075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45967.685670949075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45967.685670949075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45967.685670949075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45967.685670949075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45967.685670949075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45967.685670949075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45967.685670949075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45967.685670949075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45967.685670949075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45967.685670949075</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39109</v>
      </c>
      <c r="D19" s="61"/>
      <c r="E19" s="61"/>
      <c r="F19" s="148"/>
      <c r="G19" s="149">
        <f ca="1">IFERROR(NOW()-F19,"-")</f>
        <v>45967.685670949075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45967.685670949075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45967.685670949075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45967.685670949075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45967.685670949075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45967.685670949075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45967.685670949075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45967.685670949075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45967.685670949075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45967.685670949075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45967.685670949075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45967.685670949075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45967.685670949075</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45967.685670949075</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45967.685670949075</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45967.685670949075</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45967.685670949075</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45967.685670949075</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