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185" documentId="120_S{2AC9BD13-BADA-5192-A53E-5A8FF88502F6}" xr6:coauthVersionLast="47" xr6:coauthVersionMax="47" xr10:uidLastSave="{CAF71C54-4F0D-432C-B55E-3E265D748C46}"/>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<sst xmlns="http://schemas.openxmlformats.org/spreadsheetml/2006/main" count="180290" uniqueCount="39128">
  <si>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</si>
  <si>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</si>
  <si>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</si>
  <si>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</si>
  <si>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</si>
  <si>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</si>
  <si>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</si>
  <si>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</si>
  <si>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</si>
  <si>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</si>
  <si>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</si>
  <si>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</si>
  <si>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</si>
  <si>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</si>
  <si>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</si>
  <si>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</si>
  <si>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</si>
  <si>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</si>
  <si>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</si>
  <si>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</si>
  <si>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</si>
  <si>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</si>
  <si>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</si>
  <si>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</si>
  <si>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</si>
  <si>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</si>
  <si>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</si>
  <si>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</si>
  <si>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</si>
  <si>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</si>
  <si>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</si>
  <si>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</si>
  <si>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</si>
  <si>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</si>
  <si>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</si>
  <si>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</si>
  <si>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</si>
  <si>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</si>
  <si>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</si>
  <si>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</si>
  <si>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</si>
  <si>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</si>
  <si>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</si>
  <si>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</si>
  <si>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</si>
  <si>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</si>
  <si>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</si>
  <si>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</si>
  <si>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</si>
  <si>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</si>
  <si>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</si>
  <si>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</si>
  <si>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</si>
  <si>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</si>
  <si>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</si>
  <si>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</si>
  <si>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</si>
  <si>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</si>
  <si>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</si>
  <si>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</si>
  <si>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</si>
  <si>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</si>
  <si>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</si>
  <si>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</si>
  <si>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</si>
  <si>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</si>
  <si>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</si>
  <si>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</si>
  <si>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</si>
  <si>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</si>
  <si>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</si>
  <si>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</si>
  <si>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</si>
  <si>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</si>
  <si>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</si>
  <si>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</si>
  <si>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</si>
  <si>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</si>
  <si>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</si>
  <si>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</si>
  <si>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</si>
  <si>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</si>
  <si>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</si>
  <si>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</si>
  <si>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</si>
  <si>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</si>
  <si>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</si>
  <si>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</si>
  <si>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</si>
  <si>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</si>
  <si>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</si>
  <si>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</si>
  <si>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</si>
  <si>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</si>
  <si>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</si>
  <si>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</si>
  <si>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</si>
  <si>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</si>
  <si>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</si>
  <si>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</si>
  <si>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</si>
  <si>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</si>
  <si>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</si>
  <si>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</si>
  <si>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</si>
  <si>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</si>
  <si>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</si>
  <si>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</si>
  <si>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</si>
  <si>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</si>
  <si>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</si>
  <si>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</si>
  <si>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</si>
  <si>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</si>
  <si>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</si>
  <si>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</si>
  <si>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</si>
  <si>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</si>
  <si>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</si>
  <si>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</si>
  <si>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</si>
  <si>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</si>
  <si>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</si>
  <si>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</si>
  <si>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</si>
  <si>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</si>
  <si>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</si>
  <si>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</si>
  <si>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</si>
  <si>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</si>
  <si>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</si>
  <si>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</si>
  <si>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</si>
  <si>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</si>
  <si>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</si>
  <si>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</si>
  <si>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</si>
  <si>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</si>
  <si>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</si>
  <si>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</si>
  <si>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</si>
  <si>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</si>
  <si>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</si>
  <si>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</si>
  <si>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</si>
  <si>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</si>
  <si>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</si>
  <si>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</si>
  <si>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</si>
  <si>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</si>
  <si>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</si>
  <si>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</si>
  <si>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</si>
  <si>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</si>
  <si>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</si>
  <si>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</si>
  <si>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</si>
  <si>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</si>
  <si>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</si>
  <si>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</si>
  <si>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</si>
  <si>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</si>
  <si>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</si>
  <si>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</si>
  <si>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</si>
  <si>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</si>
  <si>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</si>
  <si>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</si>
  <si>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</si>
  <si>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</si>
  <si>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</si>
  <si>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</si>
  <si>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</si>
  <si>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</si>
  <si>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</si>
  <si>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</si>
  <si>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</si>
  <si>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</si>
  <si>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</si>
  <si>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</si>
  <si>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</si>
  <si>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</si>
  <si>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</si>
  <si>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</si>
  <si>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</si>
  <si>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</si>
  <si>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</si>
  <si>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</si>
  <si>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</si>
  <si>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</si>
  <si>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</si>
  <si>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</si>
  <si>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</si>
  <si>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</si>
  <si>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</si>
  <si>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</si>
  <si>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</si>
  <si>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</si>
  <si>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</si>
  <si>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</si>
  <si>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</si>
  <si>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</si>
  <si>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</si>
  <si>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</si>
  <si>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</si>
  <si>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</si>
  <si>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</si>
  <si>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</si>
  <si>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</si>
  <si>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</si>
  <si>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</si>
  <si>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</si>
  <si>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</si>
  <si>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</si>
  <si>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</si>
  <si>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</si>
  <si>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</si>
  <si>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</si>
  <si>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</si>
  <si>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</si>
  <si>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</si>
  <si>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</si>
  <si>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</si>
  <si>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</si>
  <si>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</si>
  <si>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</si>
  <si>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</si>
  <si>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</si>
  <si>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</si>
  <si>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</si>
  <si>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</si>
  <si>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</si>
  <si>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</si>
  <si>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</si>
  <si>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</si>
  <si>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</si>
  <si>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</si>
  <si>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</si>
  <si>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</si>
  <si>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</si>
  <si>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</si>
  <si>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</si>
  <si>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</si>
  <si>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</si>
  <si>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</si>
  <si>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</si>
  <si>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</si>
  <si>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</si>
  <si>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</si>
  <si>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</si>
  <si>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</si>
  <si>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</si>
  <si>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</si>
  <si>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</si>
  <si>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</si>
  <si>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</si>
  <si>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</si>
  <si>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</si>
  <si>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</si>
  <si>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</si>
  <si>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</si>
  <si>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</si>
  <si>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</si>
  <si>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</si>
  <si>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</si>
  <si>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</si>
  <si>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</si>
  <si>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</si>
  <si>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</si>
  <si>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</si>
  <si>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</si>
  <si>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</si>
  <si>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</si>
  <si>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</si>
  <si>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</si>
  <si>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</si>
  <si>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</si>
  <si>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</si>
  <si>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</si>
  <si>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</si>
  <si>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</si>
  <si>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</si>
  <si>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</si>
  <si>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</si>
  <si>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</si>
  <si>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</si>
  <si>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</si>
  <si>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</si>
  <si>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</si>
  <si>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</si>
  <si>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</si>
  <si>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</si>
  <si>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</si>
  <si>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</si>
  <si>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</si>
  <si>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</si>
  <si>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</si>
  <si>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</si>
  <si>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</si>
  <si>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</si>
  <si>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</si>
  <si>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</si>
  <si>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</si>
  <si>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</si>
  <si>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</si>
  <si>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</si>
  <si>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</si>
  <si>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</si>
  <si>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</si>
  <si>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</si>
  <si>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</si>
  <si>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</si>
  <si>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</si>
  <si>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</si>
  <si>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</si>
  <si>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</si>
  <si>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</si>
  <si>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</si>
  <si>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</si>
  <si>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</si>
  <si>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</si>
  <si>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</si>
  <si>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</si>
  <si>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</si>
  <si>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</si>
  <si>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</si>
  <si>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</si>
  <si>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</si>
  <si>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</si>
  <si>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</si>
  <si>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</si>
  <si>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</si>
  <si>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</si>
  <si>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</si>
  <si>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</si>
  <si>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</si>
  <si>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</si>
  <si>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</si>
  <si>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</si>
  <si>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</si>
  <si>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</si>
  <si>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</si>
  <si>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</si>
  <si>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</si>
  <si>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</si>
  <si>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</si>
  <si>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</si>
  <si>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</si>
  <si>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</si>
  <si>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</si>
  <si>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</si>
  <si>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</si>
  <si>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</si>
  <si>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</si>
  <si>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</si>
  <si>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</si>
  <si>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</si>
  <si>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</si>
  <si>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</si>
  <si>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</si>
  <si>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</si>
  <si>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</si>
  <si>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</si>
  <si>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</si>
  <si>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</si>
  <si>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</si>
  <si>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</si>
  <si>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</si>
  <si>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</si>
  <si>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</si>
  <si>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</si>
  <si>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</si>
  <si>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</si>
  <si>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</si>
  <si>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</si>
  <si>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</si>
  <si>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</si>
  <si>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</si>
  <si>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</si>
  <si>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</si>
  <si>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</si>
  <si>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</si>
  <si>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</si>
  <si>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</si>
  <si>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</si>
  <si>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</si>
  <si>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</si>
  <si>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</si>
  <si>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</si>
  <si>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</si>
  <si>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</si>
  <si>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</si>
  <si>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</si>
  <si>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</si>
  <si>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</si>
  <si>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</si>
  <si>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</si>
  <si>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</si>
  <si>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</si>
  <si>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</si>
  <si>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</si>
  <si>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</si>
  <si>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</si>
  <si>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</si>
  <si>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</si>
  <si>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</si>
  <si>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</si>
  <si>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</si>
  <si>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</si>
  <si>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</si>
  <si>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</si>
  <si>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</si>
  <si>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</si>
  <si>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</si>
  <si>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</si>
  <si>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</si>
  <si>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</si>
  <si>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</si>
  <si>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</si>
  <si>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</si>
  <si>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</si>
  <si>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</si>
  <si>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</si>
  <si>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</si>
  <si>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</si>
  <si>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</si>
  <si>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</si>
  <si>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</si>
  <si>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</si>
  <si>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</si>
  <si>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</si>
  <si>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</si>
  <si>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</si>
  <si>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</si>
  <si>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</si>
  <si>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</si>
  <si>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</si>
  <si>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</si>
  <si>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</si>
  <si>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</si>
  <si>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</si>
  <si>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</si>
  <si>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</si>
  <si>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</si>
  <si>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</si>
  <si>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</si>
  <si>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</si>
  <si>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</si>
  <si>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</si>
  <si>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</si>
  <si>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</si>
  <si>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</si>
  <si>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</si>
  <si>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</si>
  <si>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</si>
  <si>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</si>
  <si>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</si>
  <si>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</si>
  <si>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</si>
  <si>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</si>
  <si>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</si>
  <si>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</si>
  <si>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</si>
  <si>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</si>
  <si>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</si>
  <si>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</si>
  <si>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</si>
  <si>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</si>
  <si>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</si>
  <si>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</si>
  <si>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</si>
  <si>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</si>
  <si>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</si>
  <si>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</si>
  <si>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</si>
  <si>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</si>
  <si>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</si>
  <si>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</si>
  <si>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</si>
  <si>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</si>
  <si>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</si>
  <si>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</si>
  <si>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</si>
  <si>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</si>
  <si>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</si>
  <si>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</si>
  <si>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</si>
  <si>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</si>
  <si>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</si>
  <si>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</si>
  <si>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</si>
  <si>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</si>
  <si>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</si>
  <si>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</si>
  <si>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</si>
  <si>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</si>
  <si>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</si>
  <si>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</si>
  <si>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</si>
  <si>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</si>
  <si>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</si>
  <si>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</si>
  <si>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</si>
  <si>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</si>
  <si>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</si>
  <si>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</si>
  <si>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</si>
  <si>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</si>
  <si>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</si>
  <si>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</si>
  <si>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</si>
  <si>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</si>
  <si>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</si>
  <si>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</si>
  <si>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</si>
  <si>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</si>
  <si>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</si>
  <si>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</si>
  <si>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</si>
  <si>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</si>
  <si>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</si>
  <si>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</si>
  <si>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</si>
  <si>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</si>
  <si>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</si>
  <si>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</si>
  <si>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</si>
  <si>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</si>
  <si>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</si>
  <si>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</si>
  <si>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</si>
  <si>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</si>
  <si>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</si>
  <si>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</si>
  <si>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</si>
  <si>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</si>
  <si>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</si>
  <si>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</si>
  <si>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</si>
  <si>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</si>
  <si>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</si>
  <si>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</si>
  <si>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</si>
  <si>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</si>
  <si>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</si>
  <si>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</si>
  <si>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</si>
  <si>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</si>
  <si>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</si>
  <si>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</si>
  <si>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</si>
  <si>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</si>
  <si>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</si>
  <si>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</si>
  <si>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</si>
  <si>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</si>
  <si>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</si>
  <si>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</si>
  <si>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</si>
  <si>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</si>
  <si>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</si>
  <si>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</si>
  <si>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</si>
  <si>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</si>
  <si>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</si>
  <si>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</si>
  <si>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</si>
  <si>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</si>
  <si>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</si>
  <si>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</si>
  <si>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</si>
  <si>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</si>
  <si>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</si>
  <si>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</si>
  <si>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</si>
  <si>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</si>
  <si>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</si>
  <si>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</si>
  <si>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</si>
  <si>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</si>
  <si>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</si>
  <si>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</si>
  <si>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</si>
  <si>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</si>
  <si>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</si>
  <si>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</si>
  <si>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</si>
  <si>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</si>
  <si>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</si>
  <si>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</si>
  <si>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</si>
  <si>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</si>
  <si>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</si>
  <si>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</si>
  <si>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</si>
  <si>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</si>
  <si>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</si>
  <si>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</si>
  <si>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</si>
  <si>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</si>
  <si>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</si>
  <si>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</si>
  <si>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</si>
  <si>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</si>
  <si>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</si>
  <si>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</si>
  <si>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</si>
  <si>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</si>
  <si>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</si>
  <si>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</si>
  <si>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</si>
  <si>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</si>
  <si>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</si>
  <si>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</si>
  <si>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</si>
  <si>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</si>
  <si>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</si>
  <si>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</si>
  <si>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</si>
  <si>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</si>
  <si>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</si>
  <si>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</si>
  <si>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</si>
  <si>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</si>
  <si>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</si>
  <si>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</si>
  <si>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</si>
  <si>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</si>
  <si>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</si>
  <si>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</si>
  <si>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</si>
  <si>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</si>
  <si>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</si>
  <si>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</si>
  <si>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</si>
  <si>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</si>
  <si>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</si>
  <si>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</si>
  <si>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</si>
  <si>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</si>
  <si>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</si>
  <si>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</si>
  <si>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</si>
  <si>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</si>
  <si>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</si>
  <si>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</si>
  <si>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</si>
  <si>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</si>
  <si>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</si>
  <si>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</si>
  <si>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</si>
  <si>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</si>
  <si>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</si>
  <si>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</si>
  <si>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</si>
  <si>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</si>
  <si>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</si>
  <si>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</si>
  <si>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</si>
  <si>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</si>
  <si>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</si>
  <si>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</si>
  <si>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</si>
  <si>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</si>
  <si>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</si>
  <si>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</si>
  <si>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</si>
  <si>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</si>
  <si>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</si>
  <si>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</si>
  <si>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</si>
  <si>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</si>
  <si>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</si>
  <si>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</si>
  <si>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</si>
  <si>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</si>
  <si>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</si>
  <si>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</si>
  <si>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</si>
  <si>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</si>
  <si>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</si>
  <si>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</si>
  <si>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</si>
  <si>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</si>
  <si>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</si>
  <si>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</si>
  <si>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</si>
  <si>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</si>
  <si>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</si>
  <si>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</si>
  <si>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</si>
  <si>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</si>
  <si>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</si>
  <si>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</si>
  <si>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</si>
  <si>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</si>
  <si>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</si>
  <si>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</si>
  <si>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</si>
  <si>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</si>
  <si>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</si>
  <si>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</si>
  <si>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</si>
  <si>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</si>
  <si>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</si>
  <si>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</si>
  <si>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</si>
  <si>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</si>
  <si>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</si>
  <si>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</si>
  <si>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</si>
  <si>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</si>
  <si>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</si>
  <si>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</si>
  <si>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</si>
  <si>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</si>
  <si>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</si>
  <si>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</si>
  <si>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</si>
  <si>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</si>
  <si>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</si>
  <si>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</si>
  <si>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</si>
  <si>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</si>
  <si>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</si>
  <si>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</si>
  <si>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</si>
  <si>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</si>
  <si>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</si>
  <si>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</si>
  <si>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</si>
  <si>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</si>
  <si>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</si>
  <si>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</si>
  <si>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</si>
  <si>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</si>
  <si>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</si>
  <si>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</si>
  <si>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</si>
  <si>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</si>
  <si>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</si>
  <si>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</si>
  <si>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</si>
  <si>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</si>
  <si>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</si>
  <si>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</si>
  <si>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</si>
  <si>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</si>
  <si>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</si>
  <si>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</si>
  <si>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</si>
  <si>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</si>
  <si>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</si>
  <si>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</si>
  <si>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</si>
  <si>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</si>
  <si>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</si>
  <si>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</si>
  <si>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</si>
  <si>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</si>
  <si>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</si>
  <si>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</si>
  <si>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</si>
  <si>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</si>
  <si>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</si>
  <si>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</si>
  <si>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</si>
  <si>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</si>
  <si>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</si>
  <si>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</si>
  <si>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</si>
  <si>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</si>
  <si>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</si>
  <si>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</si>
  <si>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</si>
  <si>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</si>
  <si>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</si>
  <si>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</si>
  <si>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</si>
  <si>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</si>
  <si>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</si>
  <si>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</si>
  <si>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</si>
  <si>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</si>
  <si>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</si>
  <si>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</si>
  <si>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</si>
  <si>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</si>
  <si>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</si>
  <si>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</si>
  <si>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</si>
  <si>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</si>
  <si>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</si>
  <si>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</si>
  <si>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</si>
  <si>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</si>
  <si>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</si>
  <si>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</si>
  <si>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</si>
  <si>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</si>
  <si>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</si>
  <si>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</si>
  <si>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</si>
  <si>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</si>
  <si>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</si>
  <si>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</si>
  <si>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</si>
  <si>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</si>
  <si>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</si>
  <si>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</si>
  <si>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</si>
  <si>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</si>
  <si>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</si>
  <si>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</si>
  <si>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</si>
  <si>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</si>
  <si>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</si>
  <si>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</si>
  <si>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</si>
  <si>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</si>
  <si>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</si>
  <si>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</si>
  <si>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</si>
  <si>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</si>
  <si>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</si>
  <si>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</si>
  <si>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</si>
  <si>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</si>
  <si>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</si>
  <si>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</si>
  <si>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</si>
  <si>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</si>
  <si>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</si>
  <si>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</si>
  <si>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</si>
  <si>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</si>
  <si>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</si>
  <si>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</si>
  <si>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</si>
  <si>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</si>
  <si>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</si>
  <si>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</si>
  <si>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</si>
  <si>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</si>
  <si>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</si>
  <si>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</si>
  <si>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</si>
  <si>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</si>
  <si>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</si>
  <si>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</si>
  <si>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</si>
  <si>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</si>
  <si>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</si>
  <si>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</si>
  <si>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</si>
  <si>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</si>
  <si>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</si>
  <si>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</si>
  <si>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</si>
  <si>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</si>
  <si>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</si>
  <si>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</si>
  <si>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</si>
  <si>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</si>
  <si>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</si>
  <si>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</si>
  <si>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</si>
  <si>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</si>
  <si>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</si>
  <si>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</si>
  <si>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</si>
  <si>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</si>
  <si>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</si>
  <si>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</si>
  <si>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</si>
  <si>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</si>
  <si>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</si>
  <si>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</si>
  <si>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</si>
  <si>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</si>
  <si>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</si>
  <si>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</si>
  <si>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</si>
  <si>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</si>
  <si>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</si>
  <si>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</si>
  <si>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</si>
  <si>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</si>
  <si>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</si>
  <si>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</si>
  <si>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</si>
  <si>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</si>
  <si>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</si>
  <si>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</si>
  <si>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</si>
  <si>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</si>
  <si>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</si>
  <si>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</si>
  <si>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</si>
  <si>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</si>
  <si>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</si>
  <si>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</si>
  <si>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</si>
  <si>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</si>
  <si>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</si>
  <si>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</si>
  <si>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</si>
  <si>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</si>
  <si>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</si>
  <si>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</si>
  <si>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</si>
  <si>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</si>
  <si>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</si>
  <si>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</si>
  <si>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</si>
  <si>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</si>
  <si>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</si>
  <si>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</si>
  <si>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</si>
  <si>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</si>
  <si>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</si>
  <si>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</si>
  <si>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</si>
  <si>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</si>
  <si>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</si>
  <si>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</si>
  <si>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</si>
  <si>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</si>
  <si>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</si>
  <si>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</si>
  <si>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</si>
  <si>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</si>
  <si>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</si>
  <si>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</si>
  <si>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</si>
  <si>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</si>
  <si>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</si>
  <si>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</si>
  <si>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</si>
  <si>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</si>
  <si>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</si>
  <si>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</si>
  <si>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</si>
  <si>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</si>
  <si>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</si>
  <si>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</si>
  <si>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</si>
  <si>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</si>
  <si>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</si>
  <si>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</si>
  <si>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</si>
  <si>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</si>
  <si>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</si>
  <si>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</si>
  <si>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</si>
  <si>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</si>
  <si>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</si>
  <si>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</si>
  <si>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</si>
  <si>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</si>
  <si>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</si>
  <si>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</si>
  <si>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</si>
  <si>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</si>
  <si>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</si>
  <si>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</si>
  <si>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</si>
  <si>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</si>
  <si>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</si>
  <si>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</si>
  <si>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</si>
  <si>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</si>
  <si>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</si>
  <si>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</si>
  <si>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</si>
  <si>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</si>
  <si>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</si>
  <si>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</si>
  <si>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</si>
  <si>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</si>
  <si>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</si>
  <si>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</si>
  <si>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</si>
  <si>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</si>
  <si>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</si>
  <si>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</si>
  <si>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</si>
  <si>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</si>
  <si>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</si>
  <si>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</si>
  <si>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</si>
  <si>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</si>
  <si>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</si>
  <si>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</si>
  <si>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</si>
  <si>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</si>
  <si>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</si>
  <si>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</si>
  <si>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</si>
  <si>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</si>
  <si>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</si>
  <si>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</si>
  <si>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</si>
  <si>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</si>
  <si>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</si>
  <si>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</si>
  <si>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</si>
  <si>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</si>
  <si>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</si>
  <si>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</si>
  <si>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</si>
  <si>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</si>
  <si>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</si>
  <si>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</si>
  <si>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</si>
  <si>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</si>
  <si>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</si>
  <si>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</si>
  <si>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</si>
  <si>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</si>
  <si>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</si>
  <si>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</si>
  <si>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</si>
  <si>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</si>
  <si>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</si>
  <si>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</si>
  <si>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</si>
  <si>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</si>
  <si>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</si>
  <si>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</si>
  <si>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</si>
  <si>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</si>
  <si>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</si>
  <si>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</si>
  <si>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</si>
  <si>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</si>
  <si>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</si>
  <si>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</si>
  <si>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</si>
  <si>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</si>
  <si>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</si>
  <si>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</si>
  <si>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</si>
  <si>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</si>
  <si>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</si>
  <si>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</si>
  <si>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</si>
  <si>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</si>
  <si>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</si>
  <si>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</si>
  <si>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</si>
  <si>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</si>
  <si>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</si>
  <si>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</si>
  <si>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</si>
  <si>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</si>
  <si>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</si>
  <si>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</si>
  <si>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</si>
  <si>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</si>
  <si>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</si>
  <si>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</si>
  <si>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</si>
  <si>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</si>
  <si>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</si>
  <si>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</si>
  <si>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</si>
  <si>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</si>
  <si>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</si>
  <si>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</si>
  <si>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</si>
  <si>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</si>
  <si>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</si>
  <si>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</si>
  <si>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</si>
  <si>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</si>
  <si>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</si>
  <si>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</si>
  <si>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</si>
  <si>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</si>
  <si>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</si>
  <si>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</si>
  <si>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</si>
  <si>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</si>
  <si>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</si>
  <si>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</si>
  <si>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</si>
  <si>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</si>
  <si>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</si>
  <si>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</si>
  <si>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</si>
  <si>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</si>
  <si>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</si>
  <si>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</si>
  <si>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</si>
  <si>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</si>
  <si>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</si>
  <si>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</si>
  <si>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</si>
  <si>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</si>
  <si>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</si>
  <si>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</si>
  <si>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</si>
  <si>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</si>
  <si>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</si>
  <si>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</si>
  <si>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</si>
  <si>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</si>
  <si>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</si>
  <si>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</si>
  <si>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</si>
  <si>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</si>
  <si>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</si>
  <si>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</si>
  <si>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</si>
  <si>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</si>
  <si>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</si>
  <si>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</si>
  <si>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</si>
  <si>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</si>
  <si>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</si>
  <si>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</si>
  <si>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</si>
  <si>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</si>
  <si>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</si>
  <si>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</si>
  <si>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</si>
  <si>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</si>
  <si>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</si>
  <si>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</si>
  <si>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</si>
  <si>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</si>
  <si>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</si>
  <si>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</si>
  <si>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</si>
  <si>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</si>
  <si>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</si>
  <si>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</si>
  <si>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</si>
  <si>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</si>
  <si>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</si>
  <si>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</si>
  <si>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</si>
  <si>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</si>
  <si>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</si>
  <si>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</si>
  <si>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</si>
  <si>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</si>
  <si>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</si>
  <si>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</si>
  <si>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</si>
  <si>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</si>
  <si>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</si>
  <si>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</si>
  <si>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</si>
  <si>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</si>
  <si>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</si>
  <si>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</si>
  <si>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</si>
  <si>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</si>
  <si>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</si>
  <si>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</si>
  <si>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</si>
  <si>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</si>
  <si>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</si>
  <si>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</si>
  <si>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</si>
  <si>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</si>
  <si>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</si>
  <si>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</si>
  <si>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</si>
  <si>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</si>
  <si>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</si>
  <si>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</si>
  <si>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</si>
  <si>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</si>
  <si>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</si>
  <si>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</si>
  <si>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</si>
  <si>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</si>
  <si>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</si>
  <si>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</si>
  <si>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</si>
  <si>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</si>
  <si>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</si>
  <si>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</si>
  <si>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</si>
  <si>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</si>
  <si>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</si>
  <si>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</si>
  <si>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</si>
  <si>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</si>
  <si>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</si>
  <si>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</si>
  <si>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</si>
  <si>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</si>
  <si>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</si>
  <si>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</si>
  <si>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</si>
  <si>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</si>
  <si>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</si>
  <si>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</si>
  <si>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</si>
  <si>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</si>
  <si>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</si>
  <si>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</si>
  <si>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</si>
  <si>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</si>
  <si>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</si>
  <si>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</si>
  <si>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</si>
  <si>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</si>
  <si>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</si>
  <si>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</si>
  <si>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</si>
  <si>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</si>
  <si>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</si>
  <si>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</si>
  <si>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</si>
  <si>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</si>
  <si>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</si>
  <si>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</si>
  <si>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</si>
  <si>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</si>
  <si>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</si>
  <si>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</si>
  <si>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</si>
  <si>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</si>
  <si>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</si>
  <si>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</si>
  <si>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</si>
  <si>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</si>
  <si>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</si>
  <si>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</si>
  <si>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</si>
  <si>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</si>
  <si>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</si>
  <si>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</si>
  <si>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</si>
  <si>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</si>
  <si>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</si>
  <si>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</si>
  <si>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</si>
  <si>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</si>
  <si>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</si>
  <si>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</si>
  <si>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</si>
  <si>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</si>
  <si>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</si>
  <si>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</si>
  <si>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</si>
  <si>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</si>
  <si>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</si>
  <si>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</si>
  <si>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</si>
  <si>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</si>
  <si>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</si>
  <si>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</si>
  <si>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</si>
  <si>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</si>
  <si>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</si>
  <si>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</si>
  <si>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</si>
  <si>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</si>
  <si>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</si>
  <si>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</si>
  <si>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</si>
  <si>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</si>
  <si>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</si>
  <si>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</si>
  <si>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</si>
  <si>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</si>
  <si>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</si>
  <si>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</si>
  <si>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</si>
  <si>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</si>
  <si>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</si>
  <si>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</si>
  <si>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</si>
  <si>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</si>
  <si>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</si>
  <si>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</si>
  <si>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</si>
  <si>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</si>
  <si>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</si>
  <si>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</si>
  <si>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</si>
  <si>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</si>
  <si>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</si>
  <si>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</si>
  <si>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</si>
  <si>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</si>
  <si>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</si>
  <si>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</si>
  <si>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</si>
  <si>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</si>
  <si>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</si>
  <si>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</si>
  <si>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</si>
  <si>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</si>
  <si>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</si>
  <si>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</si>
  <si>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</si>
  <si>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</si>
  <si>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</si>
  <si>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</si>
  <si>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</si>
  <si>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</si>
  <si>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</si>
  <si>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</si>
  <si>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</si>
  <si>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</si>
  <si>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</si>
  <si>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</si>
  <si>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</si>
  <si>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</si>
  <si>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</si>
  <si>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</si>
  <si>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</si>
  <si>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</si>
  <si>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</si>
  <si>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</si>
  <si>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</si>
  <si>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</si>
  <si>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</si>
  <si>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</si>
  <si>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</si>
  <si>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</si>
  <si>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</si>
  <si>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</si>
  <si>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</si>
  <si>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</si>
  <si>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</si>
  <si>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</si>
  <si>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</si>
  <si>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</si>
  <si>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</si>
  <si>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</si>
  <si>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</si>
  <si>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</si>
  <si>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</si>
  <si>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</si>
  <si>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</si>
  <si>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</si>
  <si>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</si>
  <si>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</si>
  <si>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</si>
  <si>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</si>
  <si>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</si>
  <si>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</si>
  <si>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</si>
  <si>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</si>
  <si>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</si>
  <si>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</si>
  <si>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</si>
  <si>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</si>
  <si>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</si>
  <si>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</si>
  <si>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</si>
  <si>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</si>
  <si>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</si>
  <si>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</si>
  <si>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</si>
  <si>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</si>
  <si>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</si>
  <si>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</si>
  <si>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</si>
  <si>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</si>
  <si>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</si>
  <si>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</si>
  <si>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</si>
  <si>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</si>
  <si>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</si>
  <si>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</si>
  <si>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</si>
  <si>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</si>
  <si>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</si>
  <si>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</si>
  <si>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</si>
  <si>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</si>
  <si>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</si>
  <si>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</si>
  <si>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</si>
  <si>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</si>
  <si>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</si>
  <si>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</si>
  <si>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</si>
  <si>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</si>
  <si>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</si>
  <si>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</si>
  <si>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</si>
  <si>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</si>
  <si>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</si>
  <si>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</si>
  <si>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</si>
  <si>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</si>
  <si>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</si>
  <si>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</si>
  <si>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</si>
  <si>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</si>
  <si>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</si>
  <si>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</si>
  <si>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</si>
  <si>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</si>
  <si>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</si>
  <si>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</si>
  <si>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</si>
  <si>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</si>
  <si>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</si>
  <si>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</si>
  <si>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</si>
  <si>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</si>
  <si>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</si>
  <si>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</si>
  <si>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</si>
  <si>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</si>
  <si>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</si>
  <si>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</si>
  <si>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</si>
  <si>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</si>
  <si>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</si>
  <si>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</si>
  <si>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</si>
  <si>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</si>
  <si>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</si>
  <si>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</si>
  <si>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</si>
  <si>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</si>
  <si>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</si>
  <si>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</si>
  <si>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</si>
  <si>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</si>
  <si>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</si>
  <si>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</si>
  <si>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</si>
  <si>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</si>
  <si>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</si>
  <si>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</si>
  <si>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</si>
  <si>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</si>
  <si>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</si>
  <si>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</si>
  <si>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</si>
  <si>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</si>
  <si>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</si>
  <si>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</si>
  <si>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</si>
  <si>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</si>
  <si>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</si>
  <si>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</si>
  <si>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</si>
  <si>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</si>
  <si>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</si>
  <si>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</si>
  <si>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</si>
  <si>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</si>
  <si>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</si>
  <si>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</si>
  <si>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</si>
  <si>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</si>
  <si>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</si>
  <si>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</si>
  <si>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</si>
  <si>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</si>
  <si>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</si>
  <si>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</si>
  <si>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</si>
  <si>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</si>
  <si>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</si>
  <si>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</si>
  <si>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</si>
  <si>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</si>
  <si>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</si>
  <si>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</si>
  <si>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</si>
  <si>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</si>
  <si>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</si>
  <si>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</si>
  <si>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</si>
  <si>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</si>
  <si>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</si>
  <si>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</si>
  <si>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</si>
  <si>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</si>
  <si>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</si>
  <si>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</si>
  <si>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</si>
  <si>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</si>
  <si>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</si>
  <si>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</si>
  <si>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</si>
  <si>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</si>
  <si>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</si>
  <si>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</si>
  <si>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</si>
  <si>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</si>
  <si>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</si>
  <si>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</si>
  <si>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</si>
  <si>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</si>
  <si>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</si>
  <si>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</si>
  <si>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</si>
  <si>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</si>
  <si>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</si>
  <si>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</si>
  <si>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</si>
  <si>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</si>
  <si>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</si>
  <si>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</si>
  <si>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</si>
  <si>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</si>
  <si>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</si>
  <si>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</si>
  <si>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</si>
  <si>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</si>
  <si>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</si>
  <si>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</si>
  <si>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</si>
  <si>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</si>
  <si>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</si>
  <si>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</si>
  <si>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</si>
  <si>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</si>
  <si>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</si>
  <si>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</si>
  <si>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</si>
  <si>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</si>
  <si>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</si>
  <si>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</si>
  <si>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</si>
  <si>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</si>
  <si>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</si>
  <si>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</si>
  <si>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</si>
  <si>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</si>
  <si>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</si>
  <si>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</si>
  <si>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</si>
  <si>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</si>
  <si>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</si>
  <si>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</si>
  <si>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</si>
  <si>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</si>
  <si>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</si>
  <si>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</si>
  <si>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</si>
  <si>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</si>
  <si>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</si>
  <si>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</si>
  <si>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</si>
  <si>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</si>
  <si>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</si>
  <si>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</si>
  <si>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</si>
  <si>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</si>
  <si>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</si>
  <si>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</si>
  <si>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</si>
  <si>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</si>
  <si>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</si>
  <si>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</si>
  <si>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</si>
  <si>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</si>
  <si>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</si>
  <si>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</si>
  <si>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</si>
  <si>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</si>
  <si>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</si>
  <si>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</si>
  <si>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</si>
  <si>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</si>
  <si>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</si>
  <si>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</si>
  <si>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</si>
  <si>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</si>
  <si>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</si>
  <si>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</si>
  <si>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</si>
  <si>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</si>
  <si>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</si>
  <si>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</si>
  <si>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</si>
  <si>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</si>
  <si>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</si>
  <si>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</si>
  <si>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</si>
  <si>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</si>
  <si>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</si>
  <si>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</si>
  <si>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</si>
  <si>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</si>
  <si>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</si>
  <si>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</si>
  <si>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</si>
  <si>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</si>
  <si>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</si>
  <si>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</si>
  <si>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</si>
  <si>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</si>
  <si>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</si>
  <si>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</si>
  <si>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</si>
  <si>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</si>
  <si>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</si>
  <si>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</si>
  <si>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</si>
  <si>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</si>
  <si>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</si>
  <si>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</si>
  <si>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</si>
  <si>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</si>
  <si>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</si>
  <si>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</si>
  <si>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</si>
  <si>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</si>
  <si>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</si>
  <si>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</si>
  <si>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</si>
  <si>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</si>
  <si>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</si>
  <si>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</si>
  <si>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</si>
  <si>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</si>
  <si>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</si>
  <si>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</si>
  <si>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</si>
  <si>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</si>
  <si>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</si>
  <si>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</si>
  <si>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</si>
  <si>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</si>
  <si>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</si>
  <si>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</si>
  <si>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</si>
  <si>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</si>
  <si>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</si>
  <si>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</si>
  <si>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</si>
  <si>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</si>
  <si>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</si>
  <si>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</si>
  <si>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</si>
  <si>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</si>
  <si>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</si>
  <si>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</si>
  <si>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</si>
  <si>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</si>
  <si>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</si>
  <si>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</si>
  <si>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</si>
  <si>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</si>
  <si>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</si>
  <si>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</si>
  <si>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</si>
  <si>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</si>
  <si>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</si>
  <si>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</si>
  <si>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</si>
  <si>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</si>
  <si>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</si>
  <si>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</si>
  <si>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</si>
  <si>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</si>
  <si>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</si>
  <si>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</si>
  <si>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</si>
  <si>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</si>
  <si>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</si>
  <si>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</si>
  <si>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</si>
  <si>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</si>
  <si>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</si>
  <si>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</si>
  <si>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</si>
  <si>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</si>
  <si>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</si>
  <si>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</si>
  <si>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</si>
  <si>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</si>
  <si>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</si>
  <si>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</si>
  <si>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</si>
  <si>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</si>
  <si>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</si>
  <si>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</si>
  <si>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</si>
  <si>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</si>
  <si>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</si>
  <si>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</si>
  <si>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</si>
  <si>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</si>
  <si>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</si>
  <si>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</si>
  <si>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</si>
  <si>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</si>
  <si>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</si>
  <si>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</si>
  <si>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</si>
  <si>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</si>
  <si>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</si>
  <si>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</si>
  <si>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</si>
  <si>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</si>
  <si>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</si>
  <si>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</si>
  <si>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</si>
  <si>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</si>
  <si>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</si>
  <si>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</si>
  <si>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</si>
  <si>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</si>
  <si>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</si>
  <si>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</si>
  <si>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</si>
  <si>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</si>
  <si>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</si>
  <si>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</si>
  <si>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</si>
  <si>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</si>
  <si>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</si>
  <si>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</si>
  <si>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</si>
  <si>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</si>
  <si>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</si>
  <si>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</si>
  <si>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</si>
  <si>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</si>
  <si>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</si>
  <si>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</si>
  <si>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</si>
  <si>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</si>
  <si>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</si>
  <si>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</si>
  <si>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</si>
  <si>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</si>
  <si>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</si>
  <si>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</si>
  <si>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</si>
  <si>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</si>
  <si>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</si>
  <si>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</si>
  <si>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</si>
  <si>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</si>
  <si>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</si>
  <si>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</si>
  <si>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</si>
  <si>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</si>
  <si>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</si>
  <si>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</si>
  <si>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</si>
  <si>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</si>
  <si>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</si>
  <si>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</si>
  <si>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</si>
  <si>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</si>
  <si>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</si>
  <si>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</si>
  <si>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</si>
  <si>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</si>
  <si>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</si>
  <si>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</si>
  <si>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</si>
  <si>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</si>
  <si>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</si>
  <si>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</si>
  <si>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</si>
  <si>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</si>
  <si>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</si>
  <si>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</si>
  <si>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</si>
  <si>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</si>
  <si>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</si>
  <si>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</si>
  <si>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</si>
  <si>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</si>
  <si>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</si>
  <si>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</si>
  <si>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</si>
  <si>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</si>
  <si>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</si>
  <si>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</si>
  <si>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</si>
  <si>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</si>
  <si>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</si>
  <si>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</si>
  <si>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</si>
  <si>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</si>
  <si>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</si>
  <si>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</si>
  <si>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</si>
  <si>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</si>
  <si>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</si>
  <si>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</si>
  <si>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</si>
  <si>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</si>
  <si>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</si>
  <si>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</si>
  <si>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</si>
  <si>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</si>
  <si>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</si>
  <si>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</si>
  <si>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</si>
  <si>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</si>
  <si>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</si>
  <si>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</si>
  <si>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</si>
  <si>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</si>
  <si>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</si>
  <si>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</si>
  <si>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</si>
  <si>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</si>
  <si>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</si>
  <si>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</si>
  <si>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</si>
  <si>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</si>
  <si>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</si>
  <si>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</si>
  <si>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</si>
  <si>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</si>
  <si>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</si>
  <si>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</si>
  <si>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</si>
  <si>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</si>
  <si>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</si>
  <si>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</si>
  <si>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</si>
  <si>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</si>
  <si>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</si>
  <si>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</si>
  <si>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</si>
  <si>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</si>
  <si>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</si>
  <si>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</si>
  <si>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</si>
  <si>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</si>
  <si>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</si>
  <si>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</si>
  <si>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</si>
  <si>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</si>
  <si>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</si>
  <si>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</si>
  <si>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</si>
  <si>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</si>
  <si>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</si>
  <si>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</si>
  <si>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</si>
  <si>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</si>
  <si>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</si>
  <si>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</si>
  <si>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</si>
  <si>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</si>
  <si>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</si>
  <si>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</si>
  <si>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</si>
  <si>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</si>
  <si>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</si>
  <si>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</si>
  <si>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</si>
  <si>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</si>
  <si>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</si>
  <si>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</si>
  <si>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</si>
  <si>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</si>
  <si>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</si>
  <si>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</si>
  <si>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</si>
  <si>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</si>
  <si>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</si>
  <si>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</si>
  <si>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</si>
  <si>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</si>
  <si>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</si>
  <si>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</si>
  <si>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</si>
  <si>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</si>
  <si>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</si>
  <si>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</si>
  <si>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</si>
  <si>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</si>
  <si>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</si>
  <si>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</si>
  <si>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</si>
  <si>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</si>
  <si>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</si>
  <si>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</si>
  <si>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</si>
  <si>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</si>
  <si>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</si>
  <si>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</si>
  <si>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</si>
  <si>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</si>
  <si>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</si>
  <si>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</si>
  <si>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</si>
  <si>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</si>
  <si>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</si>
  <si>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</si>
  <si>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</si>
  <si>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</si>
  <si>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</si>
  <si>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</si>
  <si>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</si>
  <si>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</si>
  <si>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</si>
  <si>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</si>
  <si>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</si>
  <si>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</si>
  <si>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</si>
  <si>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</si>
  <si>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</si>
  <si>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</si>
  <si>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</si>
  <si>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</si>
  <si>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</si>
  <si>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</si>
  <si>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</si>
  <si>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</si>
  <si>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</si>
  <si>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</si>
  <si>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</si>
  <si>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</si>
  <si>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</si>
  <si>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</si>
  <si>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</si>
  <si>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</si>
  <si>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</si>
  <si>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</si>
  <si>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</si>
  <si>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</si>
  <si>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</si>
  <si>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</si>
  <si>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</si>
  <si>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</si>
  <si>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</si>
  <si>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</si>
  <si>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</si>
  <si>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</si>
  <si>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</si>
  <si>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</si>
  <si>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</si>
  <si>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</si>
  <si>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</si>
  <si>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</si>
  <si>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</si>
  <si>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</si>
  <si>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</si>
  <si>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</si>
  <si>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</si>
  <si>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</si>
  <si>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</si>
  <si>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</si>
  <si>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</si>
  <si>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</si>
  <si>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</si>
  <si>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</si>
  <si>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</si>
  <si>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</si>
  <si>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</si>
  <si>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</si>
  <si>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</si>
  <si>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</si>
  <si>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</si>
  <si>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</si>
  <si>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</si>
  <si>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</si>
  <si>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</si>
  <si>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</si>
  <si>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</si>
  <si>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</si>
  <si>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</si>
  <si>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</si>
  <si>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</si>
  <si>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</si>
  <si>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</si>
  <si>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</si>
  <si>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</si>
  <si>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</si>
  <si>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</si>
  <si>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</si>
  <si>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</si>
  <si>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</si>
  <si>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</si>
  <si>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</si>
  <si>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</si>
  <si>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</si>
  <si>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</si>
  <si>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</si>
  <si>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</si>
  <si>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</si>
  <si>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</si>
  <si>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</si>
  <si>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</si>
  <si>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</si>
  <si>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</si>
  <si>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</si>
  <si>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</si>
  <si>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</si>
  <si>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</si>
  <si>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</si>
  <si>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</si>
  <si>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</si>
  <si>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</si>
  <si>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</si>
  <si>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</si>
  <si>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</si>
  <si>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</si>
  <si>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</si>
  <si>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</si>
  <si>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</si>
  <si>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</si>
  <si>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</si>
  <si>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</si>
  <si>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</si>
  <si>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</si>
  <si>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</si>
  <si>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</si>
  <si>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</si>
  <si>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</si>
  <si>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</si>
  <si>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</si>
  <si>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</si>
  <si>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</si>
  <si>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</si>
  <si>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</si>
  <si>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</si>
  <si>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</si>
  <si>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</si>
  <si>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</si>
  <si>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</si>
  <si>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</si>
  <si>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</si>
  <si>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</si>
  <si>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</si>
  <si>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</si>
  <si>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</si>
  <si>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</si>
  <si>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</si>
  <si>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</si>
  <si>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</si>
  <si>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</si>
  <si>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</si>
  <si>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</si>
  <si>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</si>
  <si>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</si>
  <si>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</si>
  <si>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</si>
  <si>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</si>
  <si>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</si>
  <si>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</si>
  <si>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</si>
  <si>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</si>
  <si>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</si>
  <si>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</si>
  <si>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</si>
  <si>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</si>
  <si>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</si>
  <si>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</si>
  <si>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</si>
  <si>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</si>
  <si>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</si>
  <si>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</si>
  <si>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</si>
  <si>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</si>
  <si>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</si>
  <si>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</si>
  <si>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</si>
  <si>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</si>
  <si>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</si>
  <si>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</si>
  <si>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</si>
  <si>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</si>
  <si>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</si>
  <si>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</si>
  <si>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</si>
  <si>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</si>
  <si>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</si>
  <si>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</si>
  <si>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</si>
  <si>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</si>
  <si>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</si>
  <si>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</si>
  <si>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</si>
  <si>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</si>
  <si>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</si>
  <si>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</si>
  <si>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</si>
  <si>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</si>
  <si>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</si>
  <si>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</si>
  <si>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</si>
  <si>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</si>
  <si>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</si>
  <si>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</si>
  <si>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</si>
  <si>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</si>
  <si>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</si>
  <si>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</si>
  <si>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</si>
  <si>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</si>
  <si>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</si>
  <si>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</si>
  <si>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</si>
  <si>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</si>
  <si>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</si>
  <si>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</si>
  <si>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</si>
  <si>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</si>
  <si>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</si>
  <si>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</si>
  <si>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</si>
  <si>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</si>
  <si>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</si>
  <si>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</si>
  <si>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</si>
  <si>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</si>
  <si>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</si>
  <si>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</si>
  <si>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</si>
  <si>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</si>
  <si>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</si>
  <si>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</si>
  <si>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</si>
  <si>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</si>
  <si>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</si>
  <si>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</si>
  <si>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</si>
  <si>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</si>
  <si>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</si>
  <si>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</si>
  <si>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</si>
  <si>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</si>
  <si>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</si>
  <si>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</si>
  <si>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</si>
  <si>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</si>
  <si>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</si>
  <si>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</si>
  <si>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</si>
  <si>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</si>
  <si>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</si>
  <si>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</si>
  <si>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</si>
  <si>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</si>
  <si>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</si>
  <si>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</si>
  <si>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</si>
  <si>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</si>
  <si>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</si>
  <si>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</si>
  <si>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</si>
  <si>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</si>
  <si>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</si>
  <si>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</si>
  <si>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</si>
  <si>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</si>
  <si>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</si>
  <si>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</si>
  <si>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</si>
  <si>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</si>
  <si>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</si>
  <si>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</si>
  <si>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</si>
  <si>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</si>
  <si>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</si>
  <si>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</si>
  <si>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</si>
  <si>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</si>
  <si>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</si>
  <si>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</si>
  <si>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</si>
  <si>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</si>
  <si>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</si>
  <si>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</si>
  <si>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</si>
  <si>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</si>
  <si>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</si>
  <si>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</si>
  <si>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</si>
  <si>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</si>
  <si>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</si>
  <si>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</si>
  <si>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</si>
  <si>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</si>
  <si>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</si>
  <si>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</si>
  <si>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</si>
  <si>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</si>
  <si>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</si>
  <si>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</si>
  <si>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</si>
  <si>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</si>
  <si>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</si>
  <si>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</si>
  <si>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</si>
  <si>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</si>
  <si>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</si>
  <si>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</si>
  <si>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</si>
  <si>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</si>
  <si>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</si>
  <si>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</si>
  <si>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</si>
  <si>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</si>
  <si>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</si>
  <si>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</si>
  <si>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</si>
  <si>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</si>
  <si>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</si>
  <si>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</si>
  <si>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</si>
  <si>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</si>
  <si>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</si>
  <si>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</si>
  <si>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</si>
  <si>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</si>
  <si>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</si>
  <si>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</si>
  <si>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</si>
  <si>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</si>
  <si>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</si>
  <si>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</si>
  <si>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</si>
  <si>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</si>
  <si>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</si>
  <si>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</si>
  <si>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</si>
  <si>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</si>
  <si>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</si>
  <si>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</si>
  <si>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</si>
  <si>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</si>
  <si>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</si>
  <si>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</si>
  <si>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</si>
  <si>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</si>
  <si>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</si>
  <si>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</si>
  <si>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</si>
  <si>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</si>
  <si>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</si>
  <si>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</si>
  <si>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</si>
  <si>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</si>
  <si>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</si>
  <si>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</si>
  <si>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</si>
  <si>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</si>
  <si>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</si>
  <si>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</si>
  <si>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</si>
  <si>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</si>
  <si>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</si>
  <si>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</si>
  <si>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</si>
  <si>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</si>
  <si>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</si>
  <si>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</si>
  <si>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</si>
  <si>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</si>
  <si>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</si>
  <si>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</si>
  <si>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</si>
  <si>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</si>
  <si>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</si>
  <si>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</si>
  <si>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</si>
  <si>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</si>
  <si>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</si>
  <si>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</si>
  <si>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</si>
  <si>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</si>
  <si>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</si>
  <si>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</si>
  <si>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</si>
  <si>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</si>
  <si>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</si>
  <si>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</si>
  <si>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</si>
  <si>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</si>
  <si>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</si>
  <si>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</si>
  <si>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</si>
  <si>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</si>
  <si>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</si>
  <si>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</si>
  <si>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</si>
  <si>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</si>
  <si>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</si>
  <si>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</si>
  <si>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</si>
  <si>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</si>
  <si>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</si>
  <si>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</si>
  <si>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</si>
  <si>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</si>
  <si>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</si>
  <si>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</si>
  <si>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</si>
  <si>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</si>
  <si>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</si>
  <si>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</si>
  <si>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</si>
  <si>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</si>
  <si>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</si>
  <si>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</si>
  <si>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</si>
  <si>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</si>
  <si>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</si>
  <si>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</si>
  <si>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</si>
  <si>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</si>
  <si>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</si>
  <si>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</si>
  <si>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</si>
  <si>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</si>
  <si>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</si>
  <si>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</si>
  <si>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</si>
  <si>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</si>
  <si>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</si>
  <si>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</si>
  <si>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</si>
  <si>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</si>
  <si>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</si>
  <si>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</si>
  <si>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</si>
  <si>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</si>
  <si>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</si>
  <si>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</si>
  <si>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</si>
  <si>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</si>
  <si>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</si>
  <si>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</si>
  <si>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</si>
  <si>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</si>
  <si>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</si>
  <si>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</si>
  <si>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</si>
  <si>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</si>
  <si>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</si>
  <si>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</si>
  <si>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</si>
  <si>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</si>
  <si>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</si>
  <si>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</si>
  <si>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</si>
  <si>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</si>
  <si>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</si>
  <si>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</si>
  <si>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</si>
  <si>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</si>
  <si>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</si>
  <si>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</si>
  <si>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</si>
  <si>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</si>
  <si>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</si>
  <si>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</si>
  <si>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</si>
  <si>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</si>
  <si>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</si>
  <si>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</si>
  <si>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</si>
  <si>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</si>
  <si>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</si>
  <si>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</si>
  <si>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</si>
  <si>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</si>
  <si>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</si>
  <si>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</si>
  <si>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</si>
  <si>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</si>
  <si>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</si>
  <si>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</si>
  <si>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</si>
  <si>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</si>
  <si>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</si>
  <si>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</si>
  <si>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</si>
  <si>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</si>
  <si>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</si>
  <si>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</si>
  <si>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</si>
  <si>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</si>
  <si>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</si>
  <si>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</si>
  <si>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</si>
  <si>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</si>
  <si>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</si>
  <si>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</si>
  <si>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</si>
  <si>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</si>
  <si>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</si>
  <si>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</si>
  <si>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</si>
  <si>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</si>
  <si>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</si>
  <si>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</si>
  <si>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</si>
  <si>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</si>
  <si>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</si>
  <si>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</si>
  <si>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</si>
  <si>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</si>
  <si>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</si>
  <si>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</si>
  <si>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</si>
  <si>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</si>
  <si>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</si>
  <si>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</si>
  <si>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</si>
  <si>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</si>
  <si>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</si>
  <si>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</si>
  <si>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</si>
  <si>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</si>
  <si>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</si>
  <si>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</si>
  <si>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</si>
  <si>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</si>
  <si>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</si>
  <si>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</si>
  <si>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</si>
  <si>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</si>
  <si>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</si>
  <si>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</si>
  <si>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</si>
  <si>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</si>
  <si>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</si>
  <si>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</si>
  <si>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</si>
  <si>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</si>
  <si>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</si>
  <si>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</si>
  <si>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</si>
  <si>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</si>
  <si>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</si>
  <si>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</si>
  <si>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</si>
  <si>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</si>
  <si>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</si>
  <si>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</si>
  <si>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</si>
  <si>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</si>
  <si>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</si>
  <si>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</si>
  <si>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</si>
  <si>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</si>
  <si>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</si>
  <si>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</si>
  <si>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</si>
  <si>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</si>
  <si>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</si>
  <si>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</si>
  <si>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</si>
  <si>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</si>
  <si>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</si>
  <si>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</si>
  <si>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</si>
  <si>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</si>
  <si>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</si>
  <si>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</si>
  <si>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</si>
  <si>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</si>
  <si>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</si>
  <si>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</si>
  <si>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</si>
  <si>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</si>
  <si>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</si>
  <si>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</si>
  <si>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</si>
  <si>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</si>
  <si>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</si>
  <si>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</si>
  <si>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</si>
  <si>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</si>
  <si>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</si>
  <si>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</si>
  <si>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</si>
  <si>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</si>
  <si>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</si>
  <si>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</si>
  <si>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</si>
  <si>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</si>
  <si>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</si>
  <si>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</si>
  <si>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</si>
  <si>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</si>
  <si>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</si>
  <si>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</si>
  <si>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</si>
  <si>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</si>
  <si>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</si>
  <si>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</si>
  <si>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</si>
  <si>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</si>
  <si>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</si>
  <si>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</si>
  <si>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</si>
  <si>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</si>
  <si>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</si>
  <si>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</si>
  <si>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</si>
  <si>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</si>
  <si>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</si>
  <si>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</si>
  <si>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</si>
  <si>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</si>
  <si>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</si>
  <si>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</si>
  <si>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</si>
  <si>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</si>
  <si>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</si>
  <si>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</si>
  <si>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</si>
  <si>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</si>
  <si>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</si>
  <si>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</si>
  <si>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</si>
  <si>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</si>
  <si>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</si>
  <si>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</si>
  <si>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</si>
  <si>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</si>
  <si>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</si>
  <si>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</si>
  <si>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</si>
  <si>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</si>
  <si>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</si>
  <si>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</si>
  <si>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</si>
  <si>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</si>
  <si>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</si>
  <si>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</si>
  <si>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</si>
  <si>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</si>
  <si>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</si>
  <si>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</si>
  <si>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</si>
  <si>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</si>
  <si>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</si>
  <si>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</si>
  <si>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</si>
  <si>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</si>
  <si>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</si>
  <si>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</si>
  <si>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</si>
  <si>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</si>
  <si>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</si>
  <si>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</si>
  <si>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</si>
  <si>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</si>
  <si>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</si>
  <si>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</si>
  <si>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</si>
  <si>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</si>
  <si>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</si>
  <si>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</si>
  <si>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</si>
  <si>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</si>
  <si>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</si>
  <si>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</si>
  <si>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</si>
  <si>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</si>
  <si>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</si>
  <si>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</si>
  <si>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</si>
  <si>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</si>
  <si>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</si>
  <si>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</si>
  <si>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</si>
  <si>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</si>
  <si>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</si>
  <si>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</si>
  <si>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</si>
  <si>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</si>
  <si>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</si>
  <si>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</si>
  <si>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</si>
  <si>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</si>
  <si>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</si>
  <si>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</si>
  <si>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</si>
  <si>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</si>
  <si>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</si>
  <si>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</si>
  <si>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</si>
  <si>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</si>
  <si>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</si>
  <si>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</si>
  <si>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</si>
  <si>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</si>
  <si>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</si>
  <si>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</si>
  <si>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</si>
  <si>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</si>
  <si>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</si>
  <si>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</si>
  <si>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</si>
  <si>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</si>
  <si>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</si>
  <si>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</si>
  <si>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</si>
  <si>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</si>
  <si>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</si>
  <si>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</si>
  <si>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</si>
  <si>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</si>
  <si>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</si>
  <si>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</si>
  <si>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</si>
  <si>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</si>
  <si>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</si>
  <si>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</si>
  <si>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</si>
  <si>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</si>
  <si>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</si>
  <si>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</si>
  <si>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</si>
  <si>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</si>
  <si>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</si>
  <si>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</si>
  <si>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</si>
  <si>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</si>
  <si>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</si>
  <si>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</si>
  <si>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</si>
  <si>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</si>
  <si>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</si>
  <si>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</si>
  <si>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</si>
  <si>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</si>
  <si>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</si>
  <si>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</si>
  <si>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</si>
  <si>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</si>
  <si>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</si>
  <si>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</si>
  <si>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</si>
  <si>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</si>
  <si>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</si>
  <si>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</si>
  <si>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</si>
  <si>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</si>
  <si>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</si>
  <si>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</si>
  <si>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</si>
  <si>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</si>
  <si>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</si>
  <si>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</si>
  <si>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</si>
  <si>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</si>
  <si>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</si>
  <si>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</si>
  <si>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</si>
  <si>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</si>
  <si>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</si>
  <si>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</si>
  <si>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</si>
  <si>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</si>
  <si>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</si>
  <si>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</si>
  <si>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</si>
  <si>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</si>
  <si>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</si>
  <si>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</si>
  <si>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</si>
  <si>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</si>
  <si>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</si>
  <si>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</si>
  <si>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</si>
  <si>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</si>
  <si>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</si>
  <si>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</si>
  <si>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</si>
  <si>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</si>
  <si>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</si>
  <si>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</si>
  <si>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</si>
  <si>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</si>
  <si>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</si>
  <si>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</si>
  <si>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</si>
  <si>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</si>
  <si>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</si>
  <si>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</si>
  <si>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</si>
  <si>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</si>
  <si>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</si>
  <si>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</si>
  <si>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</si>
  <si>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</si>
  <si>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</si>
  <si>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</si>
  <si>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</si>
  <si>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</si>
  <si>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</si>
  <si>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</si>
  <si>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</si>
  <si>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</si>
  <si>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</si>
  <si>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</si>
  <si>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</si>
  <si>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</si>
  <si>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</si>
  <si>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</si>
  <si>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</si>
  <si>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</si>
  <si>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</si>
  <si>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</si>
  <si>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</si>
  <si>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</si>
  <si>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</si>
  <si>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</si>
  <si>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</si>
  <si>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</si>
  <si>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</si>
  <si>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</si>
  <si>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</si>
  <si>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</si>
  <si>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</si>
  <si>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</si>
  <si>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</si>
  <si>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</si>
  <si>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</si>
  <si>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</si>
  <si>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</si>
  <si>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</si>
  <si>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</si>
  <si>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</si>
  <si>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</si>
  <si>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</si>
  <si>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</si>
  <si>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</si>
  <si>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</si>
  <si>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</si>
  <si>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</si>
  <si>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</si>
  <si>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</si>
  <si>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</si>
  <si>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</si>
  <si>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</si>
  <si>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</si>
  <si>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</si>
  <si>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</si>
  <si>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</si>
  <si>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</si>
  <si>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</si>
  <si>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</si>
  <si>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</si>
  <si>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</si>
  <si>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</si>
  <si>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</si>
  <si>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</si>
  <si>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</si>
  <si>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</si>
  <si>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</si>
  <si>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</si>
  <si>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</si>
  <si>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</si>
  <si>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</si>
  <si>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</si>
  <si>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</si>
  <si>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</si>
  <si>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</si>
  <si>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</si>
  <si>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</si>
  <si>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</si>
  <si>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</si>
  <si>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</si>
  <si>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</si>
  <si>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</si>
  <si>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</si>
  <si>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</si>
  <si>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</si>
  <si>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</si>
  <si>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</si>
  <si>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</si>
  <si>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</si>
  <si>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</si>
  <si>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</si>
  <si>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</si>
  <si>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</si>
  <si>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</si>
  <si>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</si>
  <si>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</si>
  <si>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</si>
  <si>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</si>
  <si>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</si>
  <si>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</si>
  <si>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</si>
  <si>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</si>
  <si>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</si>
  <si>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</si>
  <si>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</si>
  <si>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</si>
  <si>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</si>
  <si>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</si>
  <si>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</si>
  <si>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</si>
  <si>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</si>
  <si>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</si>
  <si>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</si>
  <si>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</si>
  <si>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</si>
  <si>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</si>
  <si>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</si>
  <si>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</si>
  <si>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</si>
  <si>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</si>
  <si>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</si>
  <si>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</si>
  <si>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</si>
  <si>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</si>
  <si>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</si>
  <si>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</si>
  <si>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</si>
  <si>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</si>
  <si>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</si>
  <si>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</si>
  <si>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</si>
  <si>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</si>
  <si>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</si>
  <si>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</si>
  <si>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</si>
  <si>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</si>
  <si>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</si>
  <si>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</si>
  <si>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</si>
  <si>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</si>
  <si>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</si>
  <si>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</si>
  <si>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</si>
  <si>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</si>
  <si>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</si>
  <si>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</si>
  <si>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</si>
  <si>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</si>
  <si>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</si>
  <si>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</si>
  <si>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</si>
  <si>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</si>
  <si>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</si>
  <si>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</si>
  <si>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</si>
  <si>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</si>
  <si>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</si>
  <si>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</si>
  <si>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</si>
  <si>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</si>
  <si>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</si>
  <si>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</si>
  <si>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</si>
  <si>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</si>
  <si>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</si>
  <si>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</si>
  <si>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</si>
  <si>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</si>
  <si>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</si>
  <si>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</si>
  <si>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</si>
  <si>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</si>
  <si>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</si>
  <si>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</si>
  <si>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</si>
  <si>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</si>
  <si>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</si>
  <si>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</si>
  <si>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</si>
  <si>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</si>
  <si>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</si>
  <si>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</si>
  <si>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</si>
  <si>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</si>
  <si>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</si>
  <si>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</si>
  <si>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</si>
  <si>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</si>
  <si>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</si>
  <si>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</si>
  <si>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</si>
  <si>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</si>
  <si>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</si>
  <si>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</si>
  <si>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</si>
  <si>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</si>
  <si>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</si>
  <si>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</si>
  <si>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</si>
  <si>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</si>
  <si>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</si>
  <si>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</si>
  <si>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</si>
  <si>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</si>
  <si>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</si>
  <si>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</si>
  <si>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</si>
  <si>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</si>
  <si>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</si>
  <si>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</si>
  <si>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</si>
  <si>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</si>
  <si>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</si>
  <si>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</si>
  <si>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</si>
  <si>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</si>
  <si>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</si>
  <si>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</si>
  <si>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</si>
  <si>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</si>
  <si>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</si>
  <si>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</si>
  <si>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</si>
  <si>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</si>
  <si>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</si>
  <si>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</si>
  <si>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</si>
  <si>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</si>
  <si>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</si>
  <si>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</si>
  <si>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</si>
  <si>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</si>
  <si>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</si>
  <si>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</si>
  <si>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</si>
  <si>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</si>
  <si>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</si>
  <si>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</si>
  <si>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</si>
  <si>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</si>
  <si>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</si>
  <si>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</si>
  <si>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</si>
  <si>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</si>
  <si>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</si>
  <si>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</si>
  <si>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</si>
  <si>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</si>
  <si>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</si>
  <si>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</si>
  <si>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</si>
  <si>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</si>
  <si>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</si>
  <si>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</si>
  <si>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</si>
  <si>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</si>
  <si>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</si>
  <si>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</si>
  <si>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</si>
  <si>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</si>
  <si>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</si>
  <si>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</si>
  <si>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</si>
  <si>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</si>
  <si>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</si>
  <si>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</si>
  <si>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</si>
  <si>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</si>
  <si>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</si>
  <si>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</si>
  <si>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</si>
  <si>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</si>
  <si>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</si>
  <si>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</si>
  <si>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</si>
  <si>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</si>
  <si>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</si>
  <si>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</si>
  <si>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</si>
  <si>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</si>
  <si>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</si>
  <si>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</si>
  <si>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</si>
  <si>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</si>
  <si>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</si>
  <si>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</si>
  <si>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</si>
  <si>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</si>
  <si>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</si>
  <si>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</si>
  <si>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</si>
  <si>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</si>
  <si>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</si>
  <si>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</si>
  <si>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</si>
  <si>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</si>
  <si>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</si>
  <si>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</si>
  <si>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</si>
  <si>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</si>
  <si>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</si>
  <si>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</si>
  <si>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</si>
  <si>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</si>
  <si>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</si>
  <si>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</si>
  <si>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</si>
  <si>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</si>
  <si>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</si>
  <si>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</si>
  <si>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</si>
  <si>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</si>
  <si>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</si>
  <si>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</si>
  <si>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</si>
  <si>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</si>
  <si>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</si>
  <si>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</si>
  <si>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</si>
  <si>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</si>
  <si>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</si>
  <si>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</si>
  <si>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</si>
  <si>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</si>
  <si>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</si>
  <si>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</si>
  <si>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</si>
  <si>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</si>
  <si>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</si>
  <si>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</si>
  <si>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</si>
  <si>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</si>
  <si>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</si>
  <si>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</si>
  <si>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</si>
  <si>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</si>
  <si>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</si>
  <si>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</si>
  <si>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</si>
  <si>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</si>
  <si>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</si>
  <si>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</si>
  <si>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</si>
  <si>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</si>
  <si>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</si>
  <si>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</si>
  <si>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</si>
  <si>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</si>
  <si>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</si>
  <si>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</si>
  <si>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</si>
  <si>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</si>
  <si>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</si>
  <si>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</si>
  <si>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</si>
  <si>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</si>
  <si>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</si>
  <si>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</si>
  <si>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</si>
  <si>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</si>
  <si>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</si>
  <si>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</si>
  <si>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</si>
  <si>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</si>
  <si>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</si>
  <si>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</si>
  <si>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</si>
  <si>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</si>
  <si>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</si>
  <si>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</si>
  <si>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</si>
  <si>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</si>
  <si>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</si>
  <si>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</si>
  <si>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</si>
  <si>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</si>
  <si>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</si>
  <si>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</si>
  <si>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</si>
  <si>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</si>
  <si>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</si>
  <si>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</si>
  <si>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</si>
  <si>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</si>
  <si>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</si>
  <si>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</si>
  <si>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</si>
  <si>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</si>
  <si>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</si>
  <si>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</si>
  <si>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</si>
  <si>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</si>
  <si>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</si>
  <si>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</si>
  <si>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</si>
  <si>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</si>
  <si>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</si>
  <si>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</si>
  <si>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</si>
  <si>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</si>
  <si>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</si>
  <si>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</si>
  <si>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</si>
  <si>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</si>
  <si>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</si>
  <si>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</si>
  <si>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</si>
  <si>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</si>
  <si>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</si>
  <si>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</si>
  <si>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</si>
  <si>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</si>
  <si>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</si>
  <si>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</si>
  <si>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</si>
  <si>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</si>
  <si>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</si>
  <si>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</si>
  <si>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</si>
  <si>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</si>
  <si>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</si>
  <si>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</si>
  <si>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</si>
  <si>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</si>
  <si>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</si>
  <si>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</si>
  <si>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</si>
  <si>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</si>
  <si>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</si>
  <si>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</si>
  <si>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</si>
  <si>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</si>
  <si>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</si>
  <si>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</si>
  <si>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</si>
  <si>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</si>
  <si>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</si>
  <si>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</si>
  <si>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</si>
  <si>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</si>
  <si>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</si>
  <si>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</si>
  <si>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</si>
  <si>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</si>
  <si>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</si>
  <si>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</si>
  <si>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</si>
  <si>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</si>
  <si>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</si>
  <si>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</si>
  <si>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</si>
  <si>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</si>
  <si>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</si>
  <si>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</si>
  <si>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</si>
  <si>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</si>
  <si>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</si>
  <si>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</si>
  <si>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</si>
  <si>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</si>
  <si>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</si>
  <si>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</si>
  <si>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</si>
  <si>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</si>
  <si>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</si>
  <si>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</si>
  <si>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</si>
  <si>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</si>
  <si>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</si>
  <si>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</si>
  <si>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</si>
  <si>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</si>
  <si>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</si>
  <si>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</si>
  <si>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</si>
  <si>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</si>
  <si>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</si>
  <si>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</si>
  <si>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</si>
  <si>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</si>
  <si>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</si>
  <si>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</si>
  <si>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</si>
  <si>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</si>
  <si>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</si>
  <si>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</si>
  <si>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</si>
  <si>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</si>
  <si>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</si>
  <si>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</si>
  <si>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</si>
  <si>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</si>
  <si>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</si>
  <si>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</si>
  <si>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</si>
  <si>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</si>
  <si>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</si>
  <si>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</si>
  <si>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</si>
  <si>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</si>
  <si>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</si>
  <si>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</si>
  <si>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</si>
  <si>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</si>
  <si>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</si>
  <si>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</si>
  <si>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</si>
  <si>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</si>
  <si>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</si>
  <si>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</si>
  <si>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</si>
  <si>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</si>
  <si>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</si>
  <si>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</si>
  <si>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</si>
  <si>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</si>
  <si>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</si>
  <si>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</si>
  <si>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</si>
  <si>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</si>
  <si>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</si>
  <si>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</si>
  <si>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</si>
  <si>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</si>
  <si>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</si>
  <si>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</si>
  <si>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</si>
  <si>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</si>
  <si>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</si>
  <si>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</si>
  <si>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</si>
  <si>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</si>
  <si>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</si>
  <si>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</si>
  <si>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</si>
  <si>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</si>
  <si>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</si>
  <si>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</si>
  <si>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</si>
  <si>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</si>
  <si>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</si>
  <si>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</si>
  <si>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</si>
  <si>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</si>
  <si>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</si>
  <si>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</si>
  <si>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</si>
  <si>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</si>
  <si>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</si>
  <si>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</si>
  <si>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</si>
  <si>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</si>
  <si>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</si>
  <si>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</si>
  <si>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</si>
  <si>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</si>
  <si>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</si>
  <si>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</si>
  <si>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</si>
  <si>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</si>
  <si>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</si>
  <si>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</si>
  <si>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</si>
  <si>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</si>
  <si>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</si>
  <si>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</si>
  <si>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</si>
  <si>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</si>
  <si>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</si>
  <si>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</si>
  <si>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</si>
  <si>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</si>
  <si>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</si>
  <si>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</si>
  <si>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</si>
  <si>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</si>
  <si>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</si>
  <si>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</si>
  <si>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</si>
  <si>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</si>
  <si>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</si>
  <si>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</si>
  <si>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</si>
  <si>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</si>
  <si>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</si>
  <si>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</si>
  <si>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</si>
  <si>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</si>
  <si>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</si>
  <si>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</si>
  <si>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</si>
  <si>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</si>
  <si>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</si>
  <si>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</si>
  <si>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</si>
  <si>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</si>
  <si>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</si>
  <si>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</si>
  <si>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</si>
  <si>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</si>
  <si>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</si>
  <si>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</si>
  <si>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</si>
  <si>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</si>
  <si>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</si>
  <si>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</si>
  <si>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</si>
  <si>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</si>
  <si>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</si>
  <si>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</si>
  <si>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</si>
  <si>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</si>
  <si>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</si>
  <si>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</si>
  <si>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</si>
  <si>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</si>
  <si>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</si>
  <si>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</si>
  <si>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</si>
  <si>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</si>
  <si>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</si>
  <si>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</si>
  <si>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</si>
  <si>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</si>
  <si>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</si>
  <si>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</si>
  <si>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</si>
  <si>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</si>
  <si>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</si>
  <si>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</si>
  <si>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</si>
  <si>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</si>
  <si>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</si>
  <si>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</si>
  <si>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</si>
  <si>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</si>
  <si>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</si>
  <si>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</si>
  <si>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</si>
  <si>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</si>
  <si>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</si>
  <si>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</si>
  <si>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</si>
  <si>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</si>
  <si>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</si>
  <si>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</si>
  <si>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</si>
  <si>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</si>
  <si>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</si>
  <si>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</si>
  <si>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</si>
  <si>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</si>
  <si>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</si>
  <si>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</si>
  <si>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</si>
  <si>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</si>
  <si>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</si>
  <si>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</si>
  <si>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</si>
  <si>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</si>
  <si>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</si>
  <si>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</si>
  <si>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</si>
  <si>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</si>
  <si>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</si>
  <si>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</si>
  <si>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</si>
  <si>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</si>
  <si>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</si>
  <si>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</si>
  <si>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</si>
  <si>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</si>
  <si>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</si>
  <si>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</si>
  <si>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</si>
  <si>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</si>
  <si>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</si>
  <si>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</si>
  <si>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</si>
  <si>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</si>
  <si>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</si>
  <si>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</si>
  <si>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</si>
  <si>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</si>
  <si>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</si>
  <si>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</si>
  <si>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</si>
  <si>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</si>
  <si>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</si>
  <si>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</si>
  <si>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</si>
  <si>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</si>
  <si>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</si>
  <si>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</si>
  <si>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</si>
  <si>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</si>
  <si>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</si>
  <si>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</si>
  <si>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</si>
  <si>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</si>
  <si>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</si>
  <si>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</si>
  <si>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</si>
  <si>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</si>
  <si>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</si>
  <si>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</si>
  <si>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</si>
  <si>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</si>
  <si>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</si>
  <si>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</si>
  <si>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</si>
  <si>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</si>
  <si>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</si>
  <si>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</si>
  <si>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</si>
  <si>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</si>
  <si>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</si>
  <si>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</si>
  <si>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</si>
  <si>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</si>
  <si>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</si>
  <si>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</si>
  <si>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</si>
  <si>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</si>
  <si>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</si>
  <si>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</si>
  <si>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</si>
  <si>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</si>
  <si>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</si>
  <si>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</si>
  <si>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</si>
  <si>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</si>
  <si>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</si>
  <si>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</si>
  <si>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</si>
  <si>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</si>
  <si>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</si>
  <si>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</si>
  <si>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</si>
  <si>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</si>
  <si>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</si>
  <si>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</si>
  <si>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</si>
  <si>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</si>
  <si>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</si>
  <si>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</si>
  <si>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</si>
  <si>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</si>
  <si>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</si>
  <si>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</si>
  <si>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</si>
  <si>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</si>
  <si>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</si>
  <si>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</si>
  <si>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</si>
  <si>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</si>
  <si>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</si>
  <si>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</si>
  <si>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</si>
  <si>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</si>
  <si>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</si>
  <si>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</si>
  <si>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</si>
  <si>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</si>
  <si>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</si>
  <si>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</si>
  <si>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</si>
  <si>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</si>
  <si>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</si>
  <si>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</si>
  <si>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</si>
  <si>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</si>
  <si>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</si>
  <si>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</si>
  <si>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</si>
  <si>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</si>
  <si>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</si>
  <si>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</si>
  <si>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</si>
  <si>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</si>
  <si>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</si>
  <si>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</si>
  <si>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</si>
  <si>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</si>
  <si>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</si>
  <si>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</si>
  <si>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</si>
  <si>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</si>
  <si>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</si>
  <si>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</si>
  <si>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</si>
  <si>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</si>
  <si>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</si>
  <si>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</si>
  <si>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</si>
  <si>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</si>
  <si>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</si>
  <si>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</si>
  <si>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</si>
  <si>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</si>
  <si>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</si>
  <si>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</si>
  <si>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</si>
  <si>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</si>
  <si>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</si>
  <si>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</si>
  <si>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</si>
  <si>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</si>
  <si>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</si>
  <si>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</si>
  <si>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</si>
  <si>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</si>
  <si>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</si>
  <si>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</si>
  <si>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</si>
  <si>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</si>
  <si>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</si>
  <si>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</si>
  <si>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</si>
  <si>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</si>
  <si>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</si>
  <si>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</si>
  <si>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</si>
  <si>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</si>
  <si>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</si>
  <si>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</si>
  <si>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</si>
  <si>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</si>
  <si>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</si>
  <si>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</si>
  <si>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</si>
  <si>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</si>
  <si>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</si>
  <si>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</si>
  <si>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</si>
  <si>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</si>
  <si>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</si>
  <si>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</si>
  <si>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</si>
  <si>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</si>
  <si>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</si>
  <si>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</si>
  <si>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</si>
  <si>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</si>
  <si>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</si>
  <si>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</si>
  <si>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</si>
  <si>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</si>
  <si>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</si>
  <si>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</si>
  <si>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</si>
  <si>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</si>
  <si>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</si>
  <si>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</si>
  <si>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</si>
  <si>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</si>
  <si>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</si>
  <si>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</si>
  <si>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</si>
  <si>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</si>
  <si>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</si>
  <si>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</si>
  <si>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</si>
  <si>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</si>
  <si>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</si>
  <si>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</si>
  <si>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</si>
  <si>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</si>
  <si>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</si>
  <si>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</si>
  <si>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</si>
  <si>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</si>
  <si>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</si>
  <si>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</si>
  <si>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</si>
  <si>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</si>
  <si>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</si>
  <si>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</si>
  <si>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</si>
  <si>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</si>
  <si>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</si>
  <si>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</si>
  <si>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</si>
  <si>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</si>
  <si>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</si>
  <si>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</si>
  <si>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</si>
  <si>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</si>
  <si>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</si>
  <si>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</si>
  <si>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</si>
  <si>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</si>
  <si>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</si>
  <si>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</si>
  <si>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</si>
  <si>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</si>
  <si>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</si>
  <si>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</si>
  <si>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</si>
  <si>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</si>
  <si>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</si>
  <si>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</si>
  <si>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</si>
  <si>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</si>
  <si>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</si>
  <si>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</si>
  <si>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</si>
  <si>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</si>
  <si>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</si>
  <si>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</si>
  <si>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</si>
  <si>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</si>
  <si>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</si>
  <si>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</si>
  <si>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</si>
  <si>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</si>
  <si>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</si>
  <si>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</si>
  <si>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</si>
  <si>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</si>
  <si>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</si>
  <si>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</si>
  <si>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</si>
  <si>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</si>
  <si>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</si>
  <si>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</si>
  <si>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</si>
  <si>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</si>
  <si>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</si>
  <si>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</si>
  <si>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</si>
  <si>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</si>
  <si>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</si>
  <si>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</si>
  <si>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</si>
  <si>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</si>
  <si>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</si>
  <si>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</si>
  <si>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</si>
  <si>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</si>
  <si>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</si>
  <si>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</si>
  <si>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</si>
  <si>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</si>
  <si>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</si>
  <si>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</si>
  <si>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</si>
  <si>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</si>
  <si>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</si>
  <si>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</si>
  <si>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</si>
  <si>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</si>
  <si>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</si>
  <si>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</si>
  <si>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</si>
  <si>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</si>
  <si>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</si>
  <si>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</si>
  <si>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</si>
  <si>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</si>
  <si>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</si>
  <si>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</si>
  <si>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</si>
  <si>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</si>
  <si>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</si>
  <si>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</si>
  <si>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</si>
  <si>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</si>
  <si>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</si>
  <si>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</si>
  <si>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</si>
  <si>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</si>
  <si>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</si>
  <si>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</si>
  <si>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</si>
  <si>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</si>
  <si>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</si>
  <si>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</si>
  <si>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</si>
  <si>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</si>
  <si>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</si>
  <si>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</si>
  <si>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</si>
  <si>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</si>
  <si>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</si>
  <si>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</si>
  <si>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</si>
  <si>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</si>
  <si>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</si>
  <si>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</si>
  <si>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</si>
  <si>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</si>
  <si>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</si>
  <si>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</si>
  <si>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</si>
  <si>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</si>
  <si>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</si>
  <si>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</si>
  <si>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</si>
  <si>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</si>
  <si>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</si>
  <si>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</si>
  <si>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</si>
  <si>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</si>
  <si>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</si>
  <si>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</si>
  <si>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</si>
  <si>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</si>
  <si>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</si>
  <si>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</si>
  <si>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</si>
  <si>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</si>
  <si>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</si>
  <si>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</si>
  <si>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</si>
  <si>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</si>
  <si>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</si>
  <si>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</si>
  <si>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</si>
  <si>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</si>
  <si>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</si>
  <si>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</si>
  <si>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</si>
  <si>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</si>
  <si>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</si>
  <si>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</si>
  <si>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</si>
  <si>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</si>
  <si>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</si>
  <si>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</si>
  <si>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</si>
  <si>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</si>
  <si>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</si>
  <si>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</si>
  <si>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</si>
  <si>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</si>
  <si>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</si>
  <si>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</si>
  <si>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</si>
  <si>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</si>
  <si>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</si>
  <si>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</si>
  <si>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</si>
  <si>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</si>
  <si>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</si>
  <si>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</si>
  <si>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</si>
  <si>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</si>
  <si>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</si>
  <si>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</si>
  <si>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</si>
  <si>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</si>
  <si>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</si>
  <si>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</si>
  <si>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</si>
  <si>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</si>
  <si>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</si>
  <si>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</si>
  <si>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</si>
  <si>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</si>
  <si>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</si>
  <si>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</si>
  <si>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</si>
  <si>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</si>
  <si>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</si>
  <si>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</si>
  <si>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</si>
  <si>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</si>
  <si>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</si>
  <si>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</si>
  <si>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</si>
  <si>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</si>
  <si>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</si>
  <si>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</si>
  <si>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</si>
  <si>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</si>
  <si>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</si>
  <si>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</si>
  <si>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</si>
  <si>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</si>
  <si>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</si>
  <si>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</si>
  <si>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</si>
  <si>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</si>
  <si>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</si>
  <si>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</si>
  <si>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</si>
  <si>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</si>
  <si>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</si>
  <si>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</si>
  <si>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</si>
  <si>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</si>
  <si>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</si>
  <si>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</si>
  <si>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</si>
  <si>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</si>
  <si>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</si>
  <si>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</si>
  <si>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</si>
  <si>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</si>
  <si>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</si>
  <si>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</si>
  <si>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</si>
  <si>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</si>
  <si>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</si>
  <si>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</si>
  <si>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</si>
  <si>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</si>
  <si>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</si>
  <si>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</si>
  <si>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</si>
  <si>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</si>
  <si>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</si>
  <si>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</si>
  <si>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</si>
  <si>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</si>
  <si>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</si>
  <si>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</si>
  <si>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</si>
  <si>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</si>
  <si>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</si>
  <si>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</si>
  <si>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</si>
  <si>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</si>
  <si>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</si>
  <si>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</si>
  <si>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</si>
  <si>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</si>
  <si>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</si>
  <si>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</si>
  <si>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</si>
  <si>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</si>
  <si>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</si>
  <si>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</si>
  <si>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</si>
  <si>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</si>
  <si>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</si>
  <si>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</si>
  <si>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</si>
  <si>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</si>
  <si>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</si>
  <si>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</si>
  <si>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</si>
  <si>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</si>
  <si>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</si>
  <si>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</si>
  <si>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</si>
  <si>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</si>
  <si>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</si>
  <si>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</si>
  <si>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</si>
  <si>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</si>
  <si>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</si>
  <si>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</si>
  <si>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</si>
  <si>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</si>
  <si>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</si>
  <si>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</si>
  <si>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</si>
  <si>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</si>
  <si>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</si>
  <si>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</si>
  <si>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</si>
  <si>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</si>
  <si>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</si>
  <si>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</si>
  <si>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</si>
  <si>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</si>
  <si>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</si>
  <si>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</si>
  <si>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</si>
  <si>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</si>
  <si>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</si>
  <si>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</si>
  <si>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</si>
  <si>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</si>
  <si>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</si>
  <si>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</si>
  <si>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</si>
  <si>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</si>
  <si>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</si>
  <si>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</si>
  <si>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</si>
  <si>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</si>
  <si>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</si>
  <si>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</si>
  <si>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</si>
  <si>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</si>
  <si>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</si>
  <si>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</si>
  <si>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</si>
  <si>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</si>
  <si>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</si>
  <si>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</si>
  <si>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</si>
  <si>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</si>
  <si>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</si>
  <si>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</si>
  <si>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</si>
  <si>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</si>
  <si>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</si>
  <si>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</si>
  <si>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</si>
  <si>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</si>
  <si>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</si>
  <si>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</si>
  <si>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</si>
  <si>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</si>
  <si>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</si>
  <si>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</si>
  <si>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</si>
  <si>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</si>
  <si>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</si>
  <si>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</si>
  <si>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</si>
  <si>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</si>
  <si>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</si>
  <si>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</si>
  <si>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</si>
  <si>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</si>
  <si>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</si>
  <si>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</si>
  <si>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</si>
  <si>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</si>
  <si>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</si>
  <si>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</si>
  <si>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</si>
  <si>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</si>
  <si>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</si>
  <si>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</si>
  <si>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</si>
  <si>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</si>
  <si>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</si>
  <si>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</si>
  <si>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</si>
  <si>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</si>
  <si>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</si>
  <si>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</si>
  <si>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</si>
  <si>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</si>
  <si>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</si>
  <si>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</si>
  <si>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</si>
  <si>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</si>
  <si>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</si>
  <si>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</si>
  <si>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</si>
  <si>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</si>
  <si>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</si>
  <si>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</si>
  <si>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</si>
  <si>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</si>
  <si>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</si>
  <si>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</si>
  <si>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</si>
  <si>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</si>
  <si>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</si>
  <si>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</si>
  <si>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</si>
  <si>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</si>
  <si>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</si>
  <si>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</si>
  <si>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</si>
  <si>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</si>
  <si>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</si>
  <si>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</si>
  <si>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</si>
  <si>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</si>
  <si>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</si>
  <si>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</si>
  <si>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</si>
  <si>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</si>
  <si>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</si>
  <si>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</si>
  <si>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</si>
  <si>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</si>
  <si>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</si>
  <si>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</si>
  <si>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</si>
  <si>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</si>
  <si>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</si>
  <si>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</si>
  <si>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</si>
  <si>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</si>
  <si>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</si>
  <si>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</si>
  <si>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</si>
  <si>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</si>
  <si>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</si>
  <si>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</si>
  <si>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</si>
  <si>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</si>
  <si>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</si>
  <si>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</si>
  <si>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</si>
  <si>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</si>
  <si>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</si>
  <si>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</si>
  <si>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</si>
  <si>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</si>
  <si>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</si>
  <si>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</si>
  <si>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</si>
  <si>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</si>
  <si>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</si>
  <si>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</si>
  <si>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</si>
  <si>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</si>
  <si>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</si>
  <si>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</si>
  <si>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</si>
  <si>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</si>
  <si>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</si>
  <si>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</si>
  <si>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</si>
  <si>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</si>
  <si>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</si>
  <si>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</si>
  <si>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</si>
  <si>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</si>
  <si>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</si>
  <si>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</si>
  <si>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</si>
  <si>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</si>
  <si>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</si>
  <si>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</si>
  <si>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</si>
  <si>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</si>
  <si>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</si>
  <si>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</si>
  <si>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</si>
  <si>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</si>
  <si>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</si>
  <si>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</si>
  <si>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</si>
  <si>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</si>
  <si>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</si>
  <si>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</si>
  <si>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</si>
  <si>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</si>
  <si>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</si>
  <si>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</si>
  <si>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</si>
  <si>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</si>
  <si>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</si>
  <si>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</si>
  <si>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</si>
  <si>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</si>
  <si>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</si>
  <si>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</si>
  <si>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</si>
  <si>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</si>
  <si>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</si>
  <si>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</si>
  <si>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</si>
  <si>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</si>
  <si>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</si>
  <si>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</si>
  <si>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</si>
  <si>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</si>
  <si>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</si>
  <si>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</si>
  <si>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</si>
  <si>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</si>
  <si>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</si>
  <si>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</si>
  <si>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</si>
  <si>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</si>
  <si>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</si>
  <si>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</si>
  <si>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</si>
  <si>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</si>
  <si>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</si>
  <si>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</si>
  <si>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</si>
  <si>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</si>
  <si>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</si>
  <si>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</si>
  <si>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</si>
  <si>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</si>
  <si>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</si>
  <si>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</si>
  <si>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</si>
  <si>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</si>
  <si>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</si>
  <si>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</si>
  <si>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</si>
  <si>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</si>
  <si>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</si>
  <si>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</si>
  <si>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</si>
  <si>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</si>
  <si>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</si>
  <si>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</si>
  <si>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</si>
  <si>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</si>
  <si>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</si>
  <si>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</si>
  <si>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</si>
  <si>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</si>
  <si>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</si>
  <si>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</si>
  <si>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</si>
  <si>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</si>
  <si>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</si>
  <si>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</si>
  <si>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</si>
  <si>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</si>
  <si>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</si>
  <si>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</si>
  <si>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</si>
  <si>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</si>
  <si>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</si>
  <si>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</si>
  <si>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</si>
  <si>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</si>
  <si>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</si>
  <si>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</si>
  <si>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</si>
  <si>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</si>
  <si>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</si>
  <si>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</si>
  <si>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</si>
  <si>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</si>
  <si>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</si>
  <si>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</si>
  <si>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</si>
  <si>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</si>
  <si>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</si>
  <si>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</si>
  <si>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</si>
  <si>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</si>
  <si>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</si>
  <si>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</si>
  <si>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</si>
  <si>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</si>
  <si>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</si>
  <si>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</si>
  <si>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</si>
  <si>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</si>
  <si>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</si>
  <si>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</si>
  <si>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</si>
  <si>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</si>
  <si>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</si>
  <si>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</si>
  <si>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</si>
  <si>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</si>
  <si>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</si>
  <si>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</si>
  <si>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</si>
  <si>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</si>
  <si>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</si>
  <si>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</si>
  <si>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</si>
  <si>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</si>
  <si>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</si>
  <si>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</si>
  <si>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</si>
  <si>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</si>
  <si>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</si>
  <si>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</si>
  <si>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</si>
  <si>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</si>
  <si>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</si>
  <si>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</si>
  <si>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</si>
  <si>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</si>
  <si>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</si>
  <si>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</si>
  <si>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</si>
  <si>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</si>
  <si>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</si>
  <si>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</si>
  <si>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</si>
  <si>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</si>
  <si>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</si>
  <si>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</si>
  <si>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</si>
  <si>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</si>
  <si>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</si>
  <si>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</si>
  <si>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</si>
  <si>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</si>
  <si>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</si>
  <si>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</si>
  <si>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</si>
  <si>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</si>
  <si>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</si>
  <si>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</si>
  <si>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</si>
  <si>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</si>
  <si>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</si>
  <si>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</si>
  <si>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</si>
  <si>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</si>
  <si>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</si>
  <si>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</si>
  <si>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</si>
  <si>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</si>
  <si>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</si>
  <si>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</si>
  <si>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</si>
  <si>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</si>
  <si>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</si>
  <si>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</si>
  <si>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</si>
  <si>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</si>
  <si>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</si>
  <si>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</si>
  <si>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</si>
  <si>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</si>
  <si>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</si>
  <si>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</si>
  <si>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</si>
  <si>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</si>
  <si>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</si>
  <si>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</si>
  <si>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</si>
  <si>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</si>
  <si>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</si>
  <si>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</si>
  <si>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</si>
  <si>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</si>
  <si>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</si>
  <si>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</si>
  <si>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</si>
  <si>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</si>
  <si>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</si>
  <si>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</si>
  <si>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</si>
  <si>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</si>
  <si>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</si>
  <si>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</si>
  <si>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</si>
  <si>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</si>
  <si>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</si>
  <si>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</si>
  <si>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</si>
  <si>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</si>
  <si>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</si>
  <si>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</si>
  <si>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</si>
  <si>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</si>
  <si>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</si>
  <si>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</si>
  <si>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</si>
  <si>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</si>
  <si>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</si>
  <si>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</si>
  <si>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</si>
  <si>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</si>
  <si>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</si>
  <si>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</si>
  <si>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</si>
  <si>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</si>
  <si>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</si>
  <si>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</si>
  <si>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</si>
  <si>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</si>
  <si>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</si>
  <si>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</si>
  <si>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</si>
  <si>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</si>
  <si>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</si>
  <si>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</si>
  <si>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</si>
  <si>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</si>
  <si>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</si>
  <si>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</si>
  <si>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</si>
  <si>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</si>
  <si>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</si>
  <si>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</si>
  <si>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</si>
  <si>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</si>
  <si>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</si>
  <si>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</si>
  <si>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</si>
  <si>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</si>
  <si>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</si>
  <si>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</si>
  <si>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</si>
  <si>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</si>
  <si>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</si>
  <si>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</si>
  <si>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</si>
  <si>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</si>
  <si>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</si>
  <si>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</si>
  <si>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</si>
  <si>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</si>
  <si>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</si>
  <si>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</si>
  <si>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</si>
  <si>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</si>
  <si>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</si>
  <si>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</si>
  <si>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</si>
  <si>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</si>
  <si>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</si>
  <si>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</si>
  <si>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</si>
  <si>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</si>
  <si>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</si>
  <si>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</si>
  <si>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</si>
  <si>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</si>
  <si>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</si>
  <si>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</si>
  <si>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</si>
  <si>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</si>
  <si>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</si>
  <si>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</si>
  <si>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</si>
  <si>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</si>
  <si>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</si>
  <si>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</si>
  <si>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</si>
  <si>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</si>
  <si>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</si>
  <si>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</si>
  <si>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</si>
  <si>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</si>
  <si>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</si>
  <si>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</si>
  <si>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</si>
  <si>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</si>
  <si>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</si>
  <si>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</si>
  <si>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</si>
  <si>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</si>
  <si>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</si>
  <si>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</si>
  <si>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</si>
  <si>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</si>
  <si>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</si>
  <si>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</si>
  <si>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</si>
  <si>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</si>
  <si>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</si>
  <si>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</si>
  <si>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</si>
  <si>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</si>
  <si>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</si>
  <si>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</si>
  <si>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</si>
  <si>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</si>
  <si>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</si>
  <si>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</si>
  <si>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</si>
  <si>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</si>
  <si>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</si>
  <si>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</si>
  <si>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</si>
  <si>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</si>
  <si>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</si>
  <si>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</si>
  <si>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</si>
  <si>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</si>
  <si>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</si>
  <si>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</si>
  <si>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</si>
  <si>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</si>
  <si>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</si>
  <si>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</si>
  <si>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</si>
  <si>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</si>
  <si>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</si>
  <si>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</si>
  <si>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</si>
  <si>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</si>
  <si>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</si>
  <si>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</si>
  <si>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</si>
  <si>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</si>
  <si>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</si>
  <si>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</si>
  <si>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</si>
  <si>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</si>
  <si>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</si>
  <si>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</si>
  <si>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</si>
  <si>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</si>
  <si>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</si>
  <si>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</si>
  <si>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</si>
  <si>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</si>
  <si>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</si>
  <si>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</si>
  <si>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</si>
  <si>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</si>
  <si>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</si>
  <si>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</si>
  <si>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</si>
  <si>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</si>
  <si>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</si>
  <si>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</si>
  <si>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</si>
  <si>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</si>
  <si>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</si>
  <si>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</si>
  <si>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</si>
  <si>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</si>
  <si>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</si>
  <si>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</si>
  <si>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</si>
  <si>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</si>
  <si>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</si>
  <si>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</si>
  <si>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</si>
  <si>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</si>
  <si>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</si>
  <si>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</si>
  <si>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</si>
  <si>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</si>
  <si>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</si>
  <si>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</si>
  <si>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</si>
  <si>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</si>
  <si>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</si>
  <si>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</si>
  <si>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</si>
  <si>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</si>
  <si>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</si>
  <si>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</si>
  <si>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</si>
  <si>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</si>
  <si>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</si>
  <si>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</si>
  <si>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</si>
  <si>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</si>
  <si>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</si>
  <si>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</si>
  <si>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</si>
  <si>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</si>
  <si>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</si>
  <si>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</si>
  <si>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</si>
  <si>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</si>
  <si>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</si>
  <si>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</si>
  <si>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</si>
  <si>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</si>
  <si>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</si>
  <si>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</si>
  <si>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</si>
  <si>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</si>
  <si>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</si>
  <si>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</si>
  <si>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</si>
  <si>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</si>
  <si>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</si>
  <si>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</si>
  <si>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</si>
  <si>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</si>
  <si>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</si>
  <si>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</si>
  <si>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</si>
  <si>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</si>
  <si>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</si>
  <si>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</si>
  <si>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</si>
  <si>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</si>
  <si>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</si>
  <si>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</si>
  <si>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</si>
  <si>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</si>
  <si>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</si>
  <si>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</si>
  <si>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</si>
  <si>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</si>
  <si>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</si>
  <si>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</si>
  <si>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</si>
  <si>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</si>
  <si>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</si>
  <si>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</si>
  <si>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</si>
  <si>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</si>
  <si>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</si>
  <si>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</si>
  <si>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</si>
  <si>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</si>
  <si>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</si>
  <si>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</si>
  <si>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</si>
  <si>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</si>
  <si>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</si>
  <si>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</si>
  <si>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</si>
  <si>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</si>
  <si>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</si>
  <si>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</si>
  <si>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</si>
  <si>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</si>
  <si>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</si>
  <si>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</si>
  <si>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</si>
  <si>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</si>
  <si>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</si>
  <si>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</si>
  <si>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</si>
  <si>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</si>
  <si>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</si>
  <si>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</si>
  <si>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</si>
  <si>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</si>
  <si>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</si>
  <si>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</si>
  <si>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</si>
  <si>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</si>
  <si>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</si>
  <si>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</si>
  <si>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</si>
  <si>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</si>
  <si>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</si>
  <si>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</si>
  <si>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</si>
  <si>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</si>
  <si>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</si>
  <si>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</si>
  <si>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</si>
  <si>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</si>
  <si>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</si>
  <si>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</si>
  <si>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</si>
  <si>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</si>
  <si>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</si>
  <si>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</si>
  <si>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</si>
  <si>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</si>
  <si>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</si>
  <si>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</si>
  <si>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</si>
  <si>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</si>
  <si>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</si>
  <si>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</si>
  <si>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</si>
  <si>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</si>
  <si>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</si>
  <si>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</si>
  <si>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</si>
  <si>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</si>
  <si>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</si>
  <si>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</si>
  <si>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</si>
  <si>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</si>
  <si>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</si>
  <si>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</si>
  <si>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</si>
  <si>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</si>
  <si>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</si>
  <si>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</si>
  <si>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</si>
  <si>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</si>
  <si>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</si>
  <si>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</si>
  <si>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</si>
  <si>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</si>
  <si>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</si>
  <si>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</si>
  <si>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</si>
  <si>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</si>
  <si>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</si>
  <si>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</si>
  <si>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</si>
  <si>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</si>
  <si>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</si>
  <si>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</si>
  <si>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</si>
  <si>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</si>
  <si>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</si>
  <si>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</si>
  <si>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</si>
  <si>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</si>
  <si>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</si>
  <si>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</si>
  <si>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</si>
  <si>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</si>
  <si>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</si>
  <si>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</si>
  <si>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</si>
  <si>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</si>
  <si>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</si>
  <si>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</si>
  <si>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</si>
  <si>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</si>
  <si>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</si>
  <si>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</si>
  <si>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</si>
  <si>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</si>
  <si>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</si>
  <si>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</si>
  <si>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</si>
  <si>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</si>
  <si>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</si>
  <si>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</si>
  <si>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</si>
  <si>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</si>
  <si>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</si>
  <si>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</si>
  <si>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</si>
  <si>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</si>
  <si>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</si>
  <si>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</si>
  <si>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</si>
  <si>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</si>
  <si>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</si>
  <si>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</si>
  <si>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</si>
  <si>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</si>
  <si>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</si>
  <si>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</si>
  <si>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</si>
  <si>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</si>
  <si>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</si>
  <si>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</si>
  <si>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</si>
  <si>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</si>
  <si>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</si>
  <si>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</si>
  <si>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</si>
  <si>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</si>
  <si>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</si>
  <si>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</si>
  <si>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</si>
  <si>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</si>
  <si>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</si>
  <si>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</si>
  <si>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</si>
  <si>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</si>
  <si>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</si>
  <si>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</si>
  <si>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</si>
  <si>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</si>
  <si>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</si>
  <si>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</si>
  <si>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</si>
  <si>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</si>
  <si>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</si>
  <si>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</si>
  <si>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</si>
  <si>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</si>
  <si>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</si>
  <si>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</si>
  <si>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</si>
  <si>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</si>
  <si>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</si>
  <si>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</si>
  <si>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</si>
  <si>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</si>
  <si>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</si>
  <si>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</si>
  <si>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</si>
  <si>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</si>
  <si>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</si>
  <si>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</si>
  <si>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</si>
  <si>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</si>
  <si>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</si>
  <si>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</si>
  <si>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</si>
  <si>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</si>
  <si>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</si>
  <si>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</si>
  <si>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</si>
  <si>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</si>
  <si>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</si>
  <si>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</si>
  <si>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</si>
  <si>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</si>
  <si>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</si>
  <si>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</si>
  <si>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</si>
  <si>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</si>
  <si>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</si>
  <si>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</si>
  <si>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</si>
  <si>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</si>
  <si>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</si>
  <si>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</si>
  <si>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</si>
  <si>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</si>
  <si>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</si>
  <si>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</si>
  <si>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</si>
  <si>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</si>
  <si>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</si>
  <si>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</si>
  <si>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</si>
  <si>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</si>
  <si>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</si>
  <si>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</si>
  <si>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</si>
  <si>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</si>
  <si>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</si>
  <si>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</si>
  <si>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</si>
  <si>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</si>
  <si>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</si>
  <si>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</si>
  <si>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</si>
  <si>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</si>
  <si>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</si>
  <si>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</si>
  <si>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</si>
  <si>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</si>
  <si>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</si>
  <si>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</si>
  <si>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</si>
  <si>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</si>
  <si>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</si>
  <si>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</si>
  <si>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</si>
  <si>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</si>
  <si>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</si>
  <si>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</si>
  <si>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</si>
  <si>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</si>
  <si>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</si>
  <si>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</si>
  <si>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</si>
  <si>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</si>
  <si>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</si>
  <si>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</si>
  <si>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</si>
  <si>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</si>
  <si>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</si>
  <si>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</si>
  <si>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</si>
  <si>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</si>
  <si>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</si>
  <si>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</si>
  <si>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</si>
  <si>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</si>
  <si>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</si>
  <si>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</si>
  <si>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</si>
  <si>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</si>
  <si>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</si>
  <si>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</si>
  <si>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</si>
  <si>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</si>
  <si>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</si>
  <si>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</si>
  <si>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</si>
  <si>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</si>
  <si>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</si>
  <si>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</si>
  <si>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</si>
  <si>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</si>
  <si>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</si>
  <si>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</si>
  <si>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</si>
  <si>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</si>
  <si>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</si>
  <si>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</si>
  <si>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</si>
  <si>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</si>
  <si>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</si>
  <si>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</si>
  <si>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</si>
  <si>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</si>
  <si>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</si>
  <si>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</si>
  <si>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</si>
  <si>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</si>
  <si>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</si>
  <si>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</si>
  <si>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</si>
  <si>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</si>
  <si>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</si>
  <si>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</si>
  <si>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</si>
  <si>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</si>
  <si>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</si>
  <si>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</si>
  <si>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</si>
  <si>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</si>
  <si>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</si>
  <si>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</si>
  <si>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</si>
  <si>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</si>
  <si>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</si>
  <si>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</si>
  <si>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</si>
  <si>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</si>
  <si>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</si>
  <si>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</si>
  <si>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</si>
  <si>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</si>
  <si>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</si>
  <si>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</si>
  <si>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</si>
  <si>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</si>
  <si>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</si>
  <si>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</si>
  <si>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</si>
  <si>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</si>
  <si>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</si>
  <si>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</si>
  <si>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</si>
  <si>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</si>
  <si>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</si>
  <si>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</si>
  <si>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</si>
  <si>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</si>
  <si>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</si>
  <si>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</si>
  <si>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</si>
  <si>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</si>
  <si>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</si>
  <si>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</si>
  <si>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</si>
  <si>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</si>
  <si>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</si>
  <si>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</si>
  <si>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</si>
  <si>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</si>
  <si>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</si>
  <si>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</si>
  <si>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</si>
  <si>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</si>
  <si>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</si>
  <si>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</si>
  <si>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</si>
  <si>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</si>
  <si>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</si>
  <si>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</si>
  <si>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</si>
  <si>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</si>
  <si>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</si>
  <si>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</si>
  <si>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</si>
  <si>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</si>
  <si>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</si>
  <si>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</si>
  <si>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</si>
  <si>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</si>
  <si>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</si>
  <si>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</si>
  <si>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</si>
  <si>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</si>
  <si>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</si>
  <si>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</si>
  <si>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</si>
  <si>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</si>
  <si>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</si>
  <si>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</si>
  <si>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</si>
  <si>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</si>
  <si>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</si>
  <si>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</si>
  <si>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</si>
  <si>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</si>
  <si>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</si>
  <si>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</si>
  <si>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</si>
  <si>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</si>
  <si>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</si>
  <si>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</si>
  <si>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</si>
  <si>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</si>
  <si>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</si>
  <si>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</si>
  <si>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</si>
  <si>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</si>
  <si>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</si>
  <si>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</si>
  <si>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</si>
  <si>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</si>
  <si>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</si>
  <si>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</si>
  <si>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</si>
  <si>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</si>
  <si>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</si>
  <si>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</si>
  <si>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</si>
  <si>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</si>
  <si>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</si>
  <si>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</si>
  <si>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</si>
  <si>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</si>
  <si>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</si>
  <si>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</si>
  <si>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</si>
  <si>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</si>
  <si>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</si>
  <si>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</si>
  <si>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</si>
  <si>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</si>
  <si>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</si>
  <si>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</si>
  <si>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</si>
  <si>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</si>
  <si>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</si>
  <si>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</si>
  <si>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</si>
  <si>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</si>
  <si>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</si>
  <si>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</si>
  <si>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</si>
  <si>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</si>
  <si>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</si>
  <si>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</si>
  <si>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</si>
  <si>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</si>
  <si>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</si>
  <si>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</si>
  <si>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</si>
  <si>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</si>
  <si>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</si>
  <si>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</si>
  <si>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</si>
  <si>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</si>
  <si>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</si>
  <si>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</si>
  <si>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</si>
  <si>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</si>
  <si>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</si>
  <si>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</si>
  <si>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</si>
  <si>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</si>
  <si>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</si>
  <si>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</si>
  <si>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</si>
  <si>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</si>
  <si>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</si>
  <si>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</si>
  <si>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</si>
  <si>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</si>
  <si>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</si>
  <si>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</si>
  <si>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</si>
  <si>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</si>
  <si>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</si>
  <si>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</si>
  <si>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</si>
  <si>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</si>
  <si>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</si>
  <si>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</si>
  <si>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</si>
  <si>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</si>
  <si>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</si>
  <si>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</si>
  <si>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</si>
  <si>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</si>
  <si>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</si>
  <si>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</si>
  <si>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</si>
  <si>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</si>
  <si>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</si>
  <si>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</si>
  <si>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</si>
  <si>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</si>
  <si>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</si>
  <si>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</si>
  <si>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</si>
  <si>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</si>
  <si>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</si>
  <si>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</si>
  <si>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</si>
  <si>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</si>
  <si>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</si>
  <si>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</si>
  <si>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</si>
  <si>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</si>
  <si>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</si>
  <si>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</si>
  <si>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</si>
  <si>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</si>
  <si>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</si>
  <si>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</si>
  <si>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</si>
  <si>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</si>
  <si>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</si>
  <si>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</si>
  <si>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</si>
  <si>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</si>
  <si>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</si>
  <si>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</si>
  <si>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</si>
  <si>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</si>
  <si>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</si>
  <si>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</si>
  <si>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</si>
  <si>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</si>
  <si>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</si>
  <si>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</si>
  <si>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</si>
  <si>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</si>
  <si>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</si>
  <si>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</si>
  <si>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</si>
  <si>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</si>
  <si>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</si>
  <si>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</si>
  <si>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</si>
  <si>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</si>
  <si>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</si>
  <si>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</si>
  <si>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</si>
  <si>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</si>
  <si>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</si>
  <si>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</si>
  <si>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</si>
  <si>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</si>
  <si>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</si>
  <si>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</si>
  <si>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</si>
  <si>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</si>
  <si>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</si>
  <si>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</si>
  <si>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</si>
  <si>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</si>
  <si>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</si>
  <si>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</si>
  <si>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</si>
  <si>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</si>
  <si>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</si>
  <si>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</si>
  <si>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</si>
  <si>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</si>
  <si>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</si>
  <si>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</si>
  <si>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</si>
  <si>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</si>
  <si>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</si>
  <si>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</si>
  <si>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</si>
  <si>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</si>
  <si>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</si>
  <si>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</si>
  <si>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</si>
  <si>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</si>
  <si>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</si>
  <si>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</si>
  <si>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</si>
  <si>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</si>
  <si>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</si>
  <si>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</si>
  <si>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</si>
  <si>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</si>
  <si>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</si>
  <si>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</si>
  <si>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</si>
  <si>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</si>
  <si>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</si>
  <si>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</si>
  <si>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</si>
  <si>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</si>
  <si>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</si>
  <si>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</si>
  <si>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</si>
  <si>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</si>
  <si>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</si>
  <si>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</si>
  <si>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</si>
  <si>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</si>
  <si>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</si>
  <si>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</si>
  <si>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</si>
  <si>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</si>
  <si>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</si>
  <si>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</si>
  <si>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</si>
  <si>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</si>
  <si>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</si>
  <si>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</si>
  <si>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</si>
  <si>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</si>
  <si>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</si>
  <si>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</si>
  <si>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</si>
  <si>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</si>
  <si>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</si>
  <si>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</si>
  <si>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</si>
  <si>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</si>
  <si>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</si>
  <si>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</si>
  <si>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</si>
  <si>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</si>
  <si>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</si>
  <si>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</si>
  <si>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</si>
  <si>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</si>
  <si>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</si>
  <si>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</si>
  <si>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</si>
  <si>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</si>
  <si>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</si>
  <si>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</si>
  <si>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</si>
  <si>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</si>
  <si>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</si>
  <si>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</si>
  <si>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</si>
  <si>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</si>
  <si>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</si>
  <si>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</si>
  <si>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</si>
  <si>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</si>
  <si>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</si>
  <si>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</si>
  <si>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</si>
  <si>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</si>
  <si>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</si>
  <si>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</si>
  <si>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</si>
  <si>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</si>
  <si>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</si>
  <si>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</si>
  <si>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</si>
  <si>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</si>
  <si>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</si>
  <si>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</si>
  <si>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</si>
  <si>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</si>
  <si>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</si>
  <si>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</si>
  <si>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</si>
  <si>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</si>
  <si>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</si>
  <si>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</si>
  <si>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</si>
  <si>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</si>
  <si>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</si>
  <si>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</si>
  <si>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</si>
  <si>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</si>
  <si>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</si>
  <si>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</si>
  <si>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</si>
  <si>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</si>
  <si>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</si>
  <si>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</si>
  <si>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</si>
  <si>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</si>
  <si>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</si>
  <si>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</si>
  <si>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</si>
  <si>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</si>
  <si>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</si>
  <si>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</si>
  <si>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</si>
  <si>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</si>
  <si>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</si>
  <si>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</si>
  <si>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</si>
  <si>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</si>
  <si>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</si>
  <si>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</si>
  <si>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</si>
  <si>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</si>
  <si>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</si>
  <si>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</si>
  <si>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</si>
  <si>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</si>
  <si>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</si>
  <si>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</si>
  <si>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</si>
  <si>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</si>
  <si>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</si>
  <si>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</si>
  <si>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</si>
  <si>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</si>
  <si>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</si>
  <si>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</si>
  <si>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</si>
  <si>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</si>
  <si>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</si>
  <si>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</si>
  <si>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</si>
  <si>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</si>
  <si>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</si>
  <si>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</si>
  <si>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</si>
  <si>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</si>
  <si>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</si>
  <si>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</si>
  <si>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</si>
  <si>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</si>
  <si>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</si>
  <si>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</si>
  <si>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</si>
  <si>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</si>
  <si>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</si>
  <si>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</si>
  <si>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</si>
  <si>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</si>
  <si>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</si>
  <si>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</si>
  <si>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</si>
  <si>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</si>
  <si>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</si>
  <si>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</si>
  <si>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</si>
  <si>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</si>
  <si>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</si>
  <si>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</si>
  <si>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</si>
  <si>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</si>
  <si>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</si>
  <si>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</si>
  <si>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</si>
  <si>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</si>
  <si>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</si>
  <si>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</si>
  <si>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</si>
  <si>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</si>
  <si>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</si>
  <si>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</si>
  <si>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</si>
  <si>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</si>
  <si>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</si>
  <si>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</si>
  <si>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</si>
  <si>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</si>
  <si>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</si>
  <si>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</si>
  <si>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</si>
  <si>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</si>
  <si>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</si>
  <si>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</si>
  <si>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</si>
  <si>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</si>
  <si>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</si>
  <si>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</si>
  <si>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</si>
  <si>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</si>
  <si>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</si>
  <si>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</si>
  <si>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</si>
  <si>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</si>
  <si>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</si>
  <si>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</si>
  <si>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</si>
  <si>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</si>
  <si>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</si>
  <si>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</si>
  <si>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</si>
  <si>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</si>
  <si>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</si>
  <si>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</si>
  <si>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</si>
  <si>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</si>
  <si>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</si>
  <si>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</si>
  <si>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</si>
  <si>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</si>
  <si>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</si>
  <si>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</si>
  <si>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</si>
  <si>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</si>
  <si>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</si>
  <si>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</si>
  <si>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</si>
  <si>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</si>
  <si>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</si>
  <si>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</si>
  <si>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</si>
  <si>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</si>
  <si>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</si>
  <si>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</si>
  <si>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</si>
  <si>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</si>
  <si>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</si>
  <si>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</si>
  <si>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</si>
  <si>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</si>
  <si>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</si>
  <si>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</si>
  <si>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</si>
  <si>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</si>
  <si>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</si>
  <si>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</si>
  <si>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</si>
  <si>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</si>
  <si>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</si>
  <si>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</si>
  <si>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</si>
  <si>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</si>
  <si>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</si>
  <si>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</si>
  <si>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</si>
  <si>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</si>
  <si>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</si>
  <si>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</si>
  <si>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</si>
  <si>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</si>
  <si>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</si>
  <si>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</si>
  <si>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</si>
  <si>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</si>
  <si>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</si>
  <si>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</si>
  <si>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</si>
  <si>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</si>
  <si>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</si>
  <si>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</si>
  <si>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</si>
  <si>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</si>
  <si>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</si>
  <si>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</si>
  <si>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</si>
  <si>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</si>
  <si>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</si>
  <si>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</si>
  <si>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</si>
  <si>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</si>
  <si>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</si>
  <si>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</si>
  <si>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</si>
  <si>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</si>
  <si>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</si>
  <si>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</si>
  <si>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</si>
  <si>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</si>
  <si>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</si>
  <si>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</si>
  <si>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</si>
  <si>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</si>
  <si>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</si>
  <si>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</si>
  <si>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</si>
  <si>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</si>
  <si>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</si>
  <si>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</si>
  <si>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</si>
  <si>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</si>
  <si>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</si>
  <si>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</si>
  <si>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</si>
  <si>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</si>
  <si>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</si>
  <si>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</si>
  <si>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</si>
  <si>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</si>
  <si>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</si>
  <si>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</si>
  <si>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</si>
  <si>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</si>
  <si>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</si>
  <si>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</si>
  <si>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</si>
  <si>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</si>
  <si>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</si>
  <si>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</si>
  <si>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</si>
  <si>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</si>
  <si>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</si>
  <si>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</si>
  <si>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</si>
  <si>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</si>
  <si>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</si>
  <si>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</si>
  <si>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</si>
  <si>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</si>
  <si>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</si>
  <si>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</si>
  <si>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</si>
  <si>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</si>
  <si>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</si>
  <si>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</si>
  <si>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</si>
  <si>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</si>
  <si>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</si>
  <si>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</si>
  <si>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</si>
  <si>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</si>
  <si>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</si>
  <si>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</si>
  <si>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</si>
  <si>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</si>
  <si>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</si>
  <si>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</si>
  <si>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</si>
  <si>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</si>
  <si>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</si>
  <si>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</si>
  <si>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</si>
  <si>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</si>
  <si>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</si>
  <si>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</si>
  <si>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</si>
  <si>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</si>
  <si>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</si>
  <si>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</si>
  <si>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</si>
  <si>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</si>
  <si>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</si>
  <si>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</si>
  <si>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</si>
  <si>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</si>
  <si>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</si>
  <si>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</si>
  <si>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</si>
  <si>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</si>
  <si>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</si>
  <si>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</si>
  <si>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</si>
  <si>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</si>
  <si>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</si>
  <si>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</si>
  <si>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</si>
  <si>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</si>
  <si>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</si>
  <si>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</si>
  <si>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</si>
  <si>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</si>
  <si>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</si>
  <si>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</si>
  <si>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</si>
  <si>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</si>
  <si>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</si>
  <si>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</si>
  <si>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</si>
  <si>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</si>
  <si>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</si>
  <si>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</si>
  <si>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</si>
  <si>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</si>
  <si>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</si>
  <si>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</si>
  <si>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</si>
  <si>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</si>
  <si>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</si>
  <si>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</si>
  <si>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</si>
  <si>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</si>
  <si>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</si>
  <si>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</si>
  <si>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</si>
  <si>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</si>
  <si>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</si>
  <si>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</si>
  <si>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</si>
  <si>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</si>
  <si>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</si>
  <si>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</si>
  <si>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</si>
  <si>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</si>
  <si>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</si>
  <si>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</si>
  <si>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</si>
  <si>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</si>
  <si>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</si>
  <si>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</si>
  <si>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</si>
  <si>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</si>
  <si>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</si>
  <si>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</si>
  <si>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</si>
  <si>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</si>
  <si>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</si>
  <si>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</si>
  <si>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</si>
  <si>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</si>
  <si>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</si>
  <si>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</si>
  <si>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</si>
  <si>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</si>
  <si>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</si>
  <si>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</si>
  <si>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</si>
  <si>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</si>
  <si>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</si>
  <si>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</si>
  <si>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</si>
  <si>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</si>
  <si>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</si>
  <si>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</si>
  <si>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</si>
  <si>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</si>
  <si>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</si>
  <si>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</si>
  <si>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</si>
  <si>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</si>
  <si>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</si>
  <si>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</si>
  <si>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</si>
  <si>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</si>
  <si>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</si>
  <si>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</si>
  <si>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</si>
  <si>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</si>
  <si>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</si>
  <si>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</si>
  <si>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</si>
  <si>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</si>
  <si>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</si>
  <si>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</si>
  <si>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</si>
  <si>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</si>
  <si>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</si>
  <si>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</si>
  <si>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</si>
  <si>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</si>
  <si>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</si>
  <si>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</si>
  <si>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</si>
  <si>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</si>
  <si>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</si>
  <si>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</si>
  <si>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</si>
  <si>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</si>
  <si>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</si>
  <si>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</si>
  <si>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</si>
  <si>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</si>
  <si>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</si>
  <si>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</si>
  <si>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</si>
  <si>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</si>
  <si>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</si>
  <si>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</si>
  <si>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</si>
  <si>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</si>
  <si>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</si>
  <si>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</si>
  <si>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</si>
  <si>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</si>
  <si>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</si>
  <si>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</si>
  <si>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</si>
  <si>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</si>
  <si>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</si>
  <si>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</si>
  <si>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</si>
  <si>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</si>
  <si>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</si>
  <si>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</si>
  <si>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</si>
  <si>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</si>
  <si>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</si>
  <si>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</si>
  <si>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</si>
  <si>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</si>
  <si>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</si>
  <si>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</si>
  <si>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</si>
  <si>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</si>
  <si>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</si>
  <si>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</si>
  <si>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</si>
  <si>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</si>
  <si>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</si>
  <si>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</si>
  <si>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</si>
  <si>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</si>
  <si>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</si>
  <si>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</si>
  <si>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</si>
  <si>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</si>
  <si>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</si>
  <si>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</si>
  <si>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</si>
  <si>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</si>
  <si>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</si>
  <si>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</si>
  <si>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</si>
  <si>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</si>
  <si>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</si>
  <si>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</si>
  <si>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</si>
  <si>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</si>
  <si>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</si>
  <si>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</si>
  <si>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</si>
  <si>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</si>
  <si>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</si>
  <si>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</si>
  <si>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</si>
  <si>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</si>
  <si>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</si>
  <si>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</si>
  <si>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</si>
  <si>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</si>
  <si>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</si>
  <si>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</si>
  <si>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</si>
  <si>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</si>
  <si>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</si>
  <si>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</si>
  <si>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</si>
  <si>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</si>
  <si>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</si>
  <si>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</si>
  <si>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</si>
  <si>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</si>
  <si>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</si>
  <si>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</si>
  <si>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</si>
  <si>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</si>
  <si>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</si>
  <si>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</si>
  <si>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</si>
  <si>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</si>
  <si>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</si>
  <si>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</si>
  <si>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</si>
  <si>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</si>
  <si>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</si>
  <si>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</si>
  <si>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</si>
  <si>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</si>
  <si>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</si>
  <si>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</si>
  <si>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</si>
  <si>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</si>
  <si>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</si>
  <si>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</si>
  <si>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</si>
  <si>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</si>
  <si>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</si>
  <si>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</si>
  <si>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</si>
  <si>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</si>
  <si>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</si>
  <si>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</si>
  <si>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</si>
  <si>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</si>
  <si>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</si>
  <si>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</si>
  <si>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</si>
  <si>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</si>
  <si>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</si>
  <si>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</si>
  <si>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</si>
  <si>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</si>
  <si>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</si>
  <si>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</si>
  <si>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</si>
  <si>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</si>
  <si>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</si>
  <si>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</si>
  <si>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</si>
  <si>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</si>
  <si>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</si>
  <si>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</si>
  <si>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</si>
  <si>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</si>
  <si>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</si>
  <si>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</si>
  <si>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</si>
  <si>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</si>
  <si>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</si>
  <si>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</si>
  <si>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</si>
  <si>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</si>
  <si>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</si>
  <si>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</si>
  <si>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</si>
  <si>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</si>
  <si>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</si>
  <si>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</si>
  <si>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</si>
  <si>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</si>
  <si>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</si>
  <si>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</si>
  <si>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</si>
  <si>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</si>
  <si>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</si>
  <si>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</si>
  <si>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</si>
  <si>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</si>
  <si>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</si>
  <si>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</si>
  <si>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</si>
  <si>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</si>
  <si>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</si>
  <si>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</si>
  <si>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</si>
  <si>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</si>
  <si>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</si>
  <si>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</si>
  <si>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</si>
  <si>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</si>
  <si>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</si>
  <si>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</si>
  <si>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</si>
  <si>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</si>
  <si>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</si>
  <si>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</si>
  <si>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</si>
  <si>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</si>
  <si>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</si>
  <si>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</si>
  <si>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</si>
  <si>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</si>
  <si>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</si>
  <si>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</si>
  <si>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</si>
  <si>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</si>
  <si>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</si>
  <si>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</si>
  <si>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</si>
  <si>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</si>
  <si>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</si>
  <si>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</si>
  <si>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</si>
  <si>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</si>
  <si>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</si>
  <si>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</si>
  <si>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</si>
  <si>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</si>
  <si>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</si>
  <si>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</si>
  <si>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</si>
  <si>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</si>
  <si>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</si>
  <si>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</si>
  <si>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</si>
  <si>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</si>
  <si>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</si>
  <si>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</si>
  <si>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</si>
  <si>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</si>
  <si>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</si>
  <si>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</si>
  <si>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</si>
  <si>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</si>
  <si>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</si>
  <si>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</si>
  <si>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</si>
  <si>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</si>
  <si>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</si>
  <si>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</si>
  <si>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</si>
  <si>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</si>
  <si>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</si>
  <si>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</si>
  <si>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</si>
  <si>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</si>
  <si>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</si>
  <si>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</si>
  <si>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</si>
  <si>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</si>
  <si>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</si>
  <si>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</si>
  <si>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</si>
  <si>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</si>
  <si>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</si>
  <si>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</si>
  <si>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</si>
  <si>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</si>
  <si>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</si>
  <si>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</si>
  <si>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</si>
  <si>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</si>
  <si>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</si>
  <si>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</si>
  <si>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</si>
  <si>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</si>
  <si>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</si>
  <si>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</si>
  <si>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</si>
  <si>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</si>
  <si>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</si>
  <si>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</si>
  <si>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</si>
  <si>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</si>
  <si>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</si>
  <si>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</si>
  <si>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</si>
  <si>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</si>
  <si>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</si>
  <si>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</si>
  <si>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</si>
  <si>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</si>
  <si>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</si>
  <si>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</si>
  <si>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</si>
  <si>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</si>
  <si>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</si>
  <si>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</si>
  <si>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</si>
  <si>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</si>
  <si>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</si>
  <si>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</si>
  <si>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</si>
  <si>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</si>
  <si>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</si>
  <si>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</si>
  <si>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</si>
  <si>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</si>
  <si>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</si>
  <si>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</si>
  <si>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</si>
  <si>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</si>
  <si>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</si>
  <si>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</si>
  <si>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</si>
  <si>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</si>
  <si>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</si>
  <si>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</si>
  <si>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</si>
  <si>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</si>
  <si>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</si>
  <si>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</si>
  <si>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</si>
  <si>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</si>
  <si>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</si>
  <si>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</si>
  <si>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</si>
  <si>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</si>
  <si>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</si>
  <si>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</si>
  <si>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</si>
  <si>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</si>
  <si>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</si>
  <si>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</si>
  <si>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</si>
  <si>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</si>
  <si>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</si>
  <si>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</si>
  <si>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</si>
  <si>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</si>
  <si>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</si>
  <si>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</si>
  <si>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</si>
  <si>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</si>
  <si>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</si>
  <si>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</si>
  <si>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</si>
  <si>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</si>
  <si>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</si>
  <si>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</si>
  <si>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</si>
  <si>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</si>
  <si>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</si>
  <si>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</si>
  <si>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</si>
  <si>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</si>
  <si>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</si>
  <si>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</si>
  <si>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</si>
  <si>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</si>
  <si>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</si>
  <si>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</si>
  <si>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</si>
  <si>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</si>
  <si>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</si>
  <si>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</si>
  <si>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</si>
  <si>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</si>
  <si>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</si>
  <si>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</si>
  <si>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</si>
  <si>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</si>
  <si>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</si>
  <si>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</si>
  <si>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</si>
  <si>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</si>
  <si>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</si>
  <si>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</si>
  <si>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</si>
  <si>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</si>
  <si>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</si>
  <si>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</si>
  <si>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</si>
  <si>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</si>
  <si>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</si>
  <si>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</si>
  <si>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</si>
  <si>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</si>
  <si>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</si>
  <si>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</si>
  <si>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</si>
  <si>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</si>
  <si>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</si>
  <si>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</si>
  <si>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</si>
  <si>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</si>
  <si>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</si>
  <si>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</si>
  <si>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</si>
  <si>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</si>
  <si>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</si>
  <si>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</si>
  <si>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</si>
  <si>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</si>
  <si>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</si>
  <si>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</si>
  <si>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</si>
  <si>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</si>
  <si>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</si>
  <si>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</si>
  <si>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</si>
  <si>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</si>
  <si>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</si>
  <si>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</si>
  <si>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</si>
  <si>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</si>
  <si>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</si>
  <si>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</si>
  <si>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</si>
  <si>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</si>
  <si>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</si>
  <si>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</si>
  <si>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</si>
  <si>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</si>
  <si>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</si>
  <si>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</si>
  <si>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</si>
  <si>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</si>
  <si>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</si>
  <si>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</si>
  <si>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</si>
  <si>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</si>
  <si>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</si>
  <si>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</si>
  <si>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</si>
  <si>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</si>
  <si>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</si>
  <si>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</si>
  <si>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</si>
  <si>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</si>
  <si>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</si>
  <si>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</si>
  <si>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</si>
  <si>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</si>
  <si>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</si>
  <si>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</si>
  <si>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</si>
  <si>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</si>
  <si>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</si>
  <si>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</si>
  <si>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</si>
  <si>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</si>
  <si>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</si>
  <si>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</si>
  <si>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</si>
  <si>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</si>
  <si>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</si>
  <si>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</si>
  <si>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</si>
  <si>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</si>
  <si>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</si>
  <si>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</si>
  <si>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</si>
  <si>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</si>
  <si>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</si>
  <si>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</si>
  <si>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</si>
  <si>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</si>
  <si>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</si>
  <si>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</si>
  <si>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</si>
  <si>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</si>
  <si>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</si>
  <si>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</si>
  <si>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</si>
  <si>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</si>
  <si>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</si>
  <si>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</si>
  <si>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</si>
  <si>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</si>
  <si>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</si>
  <si>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</si>
  <si>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</si>
  <si>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</si>
  <si>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</si>
  <si>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</si>
  <si>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</si>
  <si>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</si>
  <si>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</si>
  <si>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</si>
  <si>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</si>
  <si>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</si>
  <si>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</si>
  <si>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</si>
  <si>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</si>
  <si>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</si>
  <si>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</si>
  <si>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</si>
  <si>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</si>
  <si>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</si>
  <si>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</si>
  <si>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</si>
  <si>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</si>
  <si>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</si>
  <si>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</si>
  <si>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</si>
  <si>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</si>
  <si>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</si>
  <si>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</si>
  <si>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</si>
  <si>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</si>
  <si>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</si>
  <si>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</si>
  <si>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</si>
  <si>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</si>
  <si>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</si>
  <si>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</si>
  <si>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</si>
  <si>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</si>
  <si>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</si>
  <si>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</si>
  <si>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</si>
  <si>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</si>
  <si>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</si>
  <si>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</si>
  <si>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</si>
  <si>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</si>
  <si>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</si>
  <si>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</si>
  <si>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</si>
  <si>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</si>
  <si>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</si>
  <si>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</si>
  <si>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</si>
  <si>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</si>
  <si>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</si>
  <si>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</si>
  <si>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</si>
  <si>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</si>
  <si>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</si>
  <si>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</si>
  <si>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</si>
  <si>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</si>
  <si>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</si>
  <si>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</si>
  <si>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</si>
  <si>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</si>
  <si>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</si>
  <si>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</si>
  <si>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</si>
  <si>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</si>
  <si>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</si>
  <si>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</si>
  <si>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</si>
  <si>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</si>
  <si>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</si>
  <si>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</si>
  <si>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</si>
  <si>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</si>
  <si>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</si>
  <si>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</si>
  <si>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</si>
  <si>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</si>
  <si>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</si>
  <si>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</si>
  <si>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</si>
  <si>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</si>
  <si>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</si>
  <si>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</si>
  <si>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</si>
  <si>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</si>
  <si>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</si>
  <si>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</si>
  <si>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</si>
  <si>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</si>
  <si>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</si>
  <si>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</si>
  <si>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</si>
  <si>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</si>
  <si>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</si>
  <si>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</si>
  <si>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</si>
  <si>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</si>
  <si>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</si>
  <si>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</si>
  <si>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</si>
  <si>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</si>
  <si>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</si>
  <si>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</si>
  <si>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</si>
  <si>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</si>
  <si>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</si>
  <si>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</si>
  <si>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</si>
  <si>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</si>
  <si>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</si>
  <si>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</si>
  <si>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</si>
  <si>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</si>
  <si>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</si>
  <si>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</si>
  <si>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</si>
  <si>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</si>
  <si>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</si>
  <si>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</si>
  <si>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</si>
  <si>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</si>
  <si>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</si>
  <si>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</si>
  <si>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</si>
  <si>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</si>
  <si>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</si>
  <si>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</si>
  <si>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</si>
  <si>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</si>
  <si>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</si>
  <si>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</si>
  <si>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</si>
  <si>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</si>
  <si>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</si>
  <si>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</si>
  <si>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</si>
  <si>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</si>
  <si>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</si>
  <si>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</si>
  <si>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</si>
  <si>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</si>
  <si>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</si>
  <si>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</si>
  <si>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</si>
  <si>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</si>
  <si>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</si>
  <si>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</si>
  <si>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</si>
  <si>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</si>
  <si>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</si>
  <si>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</si>
  <si>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</si>
  <si>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</si>
  <si>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</si>
  <si>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</si>
  <si>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</si>
  <si>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</si>
  <si>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</si>
  <si>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</si>
  <si>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</si>
  <si>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</si>
  <si>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</si>
  <si>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</si>
  <si>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</si>
  <si>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</si>
  <si>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</si>
  <si>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</si>
  <si>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</si>
  <si>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</si>
  <si>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</si>
  <si>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</si>
  <si>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</si>
  <si>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</si>
  <si>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</si>
  <si>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</si>
  <si>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</si>
  <si>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</si>
  <si>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</si>
  <si>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</si>
  <si>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</si>
  <si>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</si>
  <si>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</si>
  <si>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</si>
  <si>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</si>
  <si>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</si>
  <si>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</si>
  <si>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</si>
  <si>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</si>
  <si>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</si>
  <si>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</si>
  <si>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</si>
  <si>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</si>
  <si>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</si>
  <si>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</si>
  <si>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</si>
  <si>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</si>
  <si>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</si>
  <si>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</si>
  <si>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</si>
  <si>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</si>
  <si>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</si>
  <si>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</si>
  <si>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</si>
  <si>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</si>
  <si>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</si>
  <si>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</si>
  <si>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</si>
  <si>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</si>
  <si>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</si>
  <si>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</si>
  <si>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</si>
  <si>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</si>
  <si>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</si>
  <si>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</si>
  <si>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</si>
  <si>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</si>
  <si>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</si>
  <si>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</si>
  <si>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</si>
  <si>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</si>
  <si>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</si>
  <si>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</si>
  <si>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</si>
  <si>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</si>
  <si>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</si>
  <si>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</si>
  <si>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</si>
  <si>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</si>
  <si>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</si>
  <si>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</si>
  <si>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</si>
  <si>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</si>
  <si>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</si>
  <si>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</si>
  <si>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</si>
  <si>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</si>
  <si>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</si>
  <si>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</si>
  <si>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</si>
  <si>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</si>
  <si>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</si>
  <si>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</si>
  <si>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</si>
  <si>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</si>
  <si>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</si>
  <si>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</si>
  <si>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</si>
  <si>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</si>
  <si>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</si>
  <si>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</si>
  <si>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</si>
  <si>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</si>
  <si>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</si>
  <si>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</si>
  <si>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</si>
  <si>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</si>
  <si>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</si>
  <si>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</si>
  <si>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</si>
  <si>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</si>
  <si>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</si>
  <si>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</si>
  <si>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</si>
  <si>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</si>
  <si>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</si>
  <si>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</si>
  <si>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</si>
  <si>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</si>
  <si>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</si>
  <si>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</si>
  <si>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</si>
  <si>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</si>
  <si>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</si>
  <si>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</si>
  <si>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</si>
  <si>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</si>
  <si>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</si>
  <si>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</si>
  <si>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</si>
  <si>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</si>
  <si>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</si>
  <si>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</si>
  <si>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</si>
  <si>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</si>
  <si>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</si>
  <si>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</si>
  <si>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</si>
  <si>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</si>
  <si>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</si>
  <si>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</si>
  <si>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</si>
  <si>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</si>
  <si>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</si>
  <si>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</si>
  <si>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</si>
  <si>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</si>
  <si>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</si>
  <si>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</si>
  <si>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</si>
  <si>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</si>
  <si>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</si>
  <si>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</si>
  <si>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</si>
  <si>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</si>
  <si>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</si>
  <si>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</si>
  <si>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</si>
  <si>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</si>
  <si>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</si>
  <si>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</si>
  <si>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</si>
  <si>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</si>
  <si>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</si>
  <si>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</si>
  <si>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</si>
  <si>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</si>
  <si>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</si>
  <si>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</si>
  <si>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</si>
  <si>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</si>
  <si>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</si>
  <si>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</si>
  <si>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</si>
  <si>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</si>
  <si>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</si>
  <si>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</si>
  <si>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</si>
  <si>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</si>
  <si>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</si>
  <si>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</si>
  <si>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</si>
  <si>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</si>
  <si>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</si>
  <si>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</si>
  <si>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</si>
  <si>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</si>
  <si>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</si>
  <si>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</si>
  <si>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</si>
  <si>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</si>
  <si>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</si>
  <si>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</si>
  <si>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</si>
  <si>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</si>
  <si>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</si>
  <si>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</si>
  <si>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</si>
  <si>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</si>
  <si>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</si>
  <si>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</si>
  <si>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</si>
  <si>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</si>
  <si>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</si>
  <si>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</si>
  <si>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</si>
  <si>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</si>
  <si>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</si>
  <si>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</si>
  <si>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</si>
  <si>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</si>
  <si>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</si>
  <si>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</si>
  <si>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</si>
  <si>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</si>
  <si>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</si>
  <si>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</si>
  <si>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</si>
  <si>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</si>
  <si>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</si>
  <si>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</si>
  <si>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</si>
  <si>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</si>
  <si>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</si>
  <si>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</si>
  <si>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</si>
  <si>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</si>
  <si>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</si>
  <si>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</si>
  <si>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</si>
  <si>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</si>
  <si>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</si>
  <si>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</si>
  <si>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</si>
  <si>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</si>
  <si>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</si>
  <si>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</si>
  <si>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</si>
  <si>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</si>
  <si>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</si>
  <si>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</si>
  <si>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</si>
  <si>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</si>
  <si>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</si>
  <si>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</si>
  <si>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</si>
  <si>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</si>
  <si>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</si>
  <si>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</si>
  <si>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</si>
  <si>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</si>
  <si>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</si>
  <si>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</si>
  <si>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</si>
  <si>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</si>
  <si>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</si>
  <si>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</si>
  <si>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</si>
  <si>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</si>
  <si>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</si>
  <si>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</si>
  <si>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</si>
  <si>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</si>
  <si>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</si>
  <si>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</si>
  <si>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</si>
  <si>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</si>
  <si>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</si>
  <si>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</si>
  <si>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</si>
  <si>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</si>
  <si>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</si>
  <si>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</si>
  <si>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</si>
  <si>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</si>
  <si>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</si>
  <si>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</si>
  <si>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</si>
  <si>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</si>
  <si>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</si>
  <si>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</si>
  <si>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</si>
  <si>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</si>
  <si>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</si>
  <si>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</si>
  <si>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</si>
  <si>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</si>
  <si>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</si>
  <si>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</si>
  <si>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</si>
  <si>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</si>
  <si>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</si>
  <si>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</si>
  <si>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</si>
  <si>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</si>
  <si>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</si>
  <si>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</si>
  <si>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</si>
  <si>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</si>
  <si>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</si>
  <si>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</si>
  <si>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</si>
  <si>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</si>
  <si>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</si>
  <si>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</si>
  <si>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</si>
  <si>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</si>
  <si>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</si>
  <si>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</si>
  <si>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</si>
  <si>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</si>
  <si>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</si>
  <si>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</si>
  <si>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</si>
  <si>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</si>
  <si>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</si>
  <si>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</si>
  <si>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</si>
  <si>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</si>
  <si>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</si>
  <si>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</si>
  <si>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</si>
  <si>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</si>
  <si>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</si>
  <si>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</si>
  <si>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</si>
  <si>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</si>
  <si>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</si>
  <si>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</si>
  <si>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</si>
  <si>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</si>
  <si>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</si>
  <si>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</si>
  <si>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</si>
  <si>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</si>
  <si>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</si>
  <si>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</si>
  <si>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</si>
  <si>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</si>
  <si>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</si>
  <si>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</si>
  <si>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</si>
  <si>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</si>
  <si>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</si>
  <si>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</si>
  <si>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</si>
  <si>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</si>
  <si>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</si>
  <si>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</si>
  <si>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</si>
  <si>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</si>
  <si>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</si>
  <si>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</si>
  <si>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</si>
  <si>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</si>
  <si>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</si>
  <si>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</si>
  <si>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</si>
  <si>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</si>
  <si>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</si>
  <si>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</si>
  <si>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</si>
  <si>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</si>
  <si>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</si>
  <si>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</si>
  <si>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</si>
  <si>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</si>
  <si>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</si>
  <si>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</si>
  <si>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</si>
  <si>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</si>
  <si>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</si>
  <si>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</si>
  <si>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</si>
  <si>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</si>
  <si>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</si>
  <si>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</si>
  <si>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</si>
  <si>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</si>
  <si>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</si>
  <si>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</si>
  <si>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</si>
  <si>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</si>
  <si>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</si>
  <si>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</si>
  <si>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</si>
  <si>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</si>
  <si>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</si>
  <si>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</si>
  <si>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</si>
  <si>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</si>
  <si>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</si>
  <si>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</si>
  <si>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</si>
  <si>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</si>
  <si>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</si>
  <si>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</si>
  <si>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</si>
  <si>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</si>
  <si>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</si>
  <si>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</si>
  <si>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</si>
  <si>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</si>
  <si>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</si>
  <si>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</si>
  <si>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</si>
  <si>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</si>
  <si>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</si>
  <si>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</si>
  <si>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</si>
  <si>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</si>
  <si>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</si>
  <si>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</si>
  <si>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</si>
  <si>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</si>
  <si>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</si>
  <si>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</si>
  <si>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</si>
  <si>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</si>
  <si>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</si>
  <si>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</si>
  <si>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</si>
  <si>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</si>
  <si>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</si>
  <si>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</si>
  <si>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</si>
  <si>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</si>
  <si>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</si>
  <si>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</si>
  <si>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</si>
  <si>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</si>
  <si>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</si>
  <si>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</si>
  <si>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</si>
  <si>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</si>
  <si>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</si>
  <si>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</si>
  <si>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</si>
  <si>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</si>
  <si>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</si>
  <si>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</si>
  <si>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</si>
  <si>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</si>
  <si>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</si>
  <si>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</si>
  <si>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</si>
  <si>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</si>
  <si>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</si>
  <si>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</si>
  <si>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</si>
  <si>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</si>
  <si>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</si>
  <si>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</si>
  <si>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</si>
  <si>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</si>
  <si>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</si>
  <si>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</si>
  <si>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</si>
  <si>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</si>
  <si>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</si>
  <si>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</si>
  <si>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</si>
  <si>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</si>
  <si>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</si>
  <si>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</si>
  <si>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</si>
  <si>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</si>
  <si>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</si>
  <si>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</si>
  <si>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</si>
  <si>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</si>
  <si>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</si>
  <si>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</si>
  <si>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</si>
  <si>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</si>
  <si>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</si>
  <si>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</si>
  <si>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</si>
  <si>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</si>
  <si>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</si>
  <si>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</si>
  <si>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</si>
  <si>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</si>
  <si>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</si>
  <si>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</si>
  <si>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</si>
  <si>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</si>
  <si>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</si>
  <si>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</si>
  <si>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</si>
  <si>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</si>
  <si>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</si>
  <si>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</si>
  <si>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</si>
  <si>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</si>
  <si>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</si>
  <si>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</si>
  <si>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</si>
  <si>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</si>
  <si>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</si>
  <si>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</si>
  <si>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</si>
  <si>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</si>
  <si>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</si>
  <si>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</si>
  <si>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</si>
  <si>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</si>
  <si>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</si>
  <si>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</si>
  <si>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</si>
  <si>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</si>
  <si>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</si>
  <si>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</si>
  <si>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</si>
  <si>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</si>
  <si>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</si>
  <si>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</si>
  <si>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</si>
  <si>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</si>
  <si>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</si>
  <si>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</si>
  <si>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</si>
  <si>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</si>
  <si>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</si>
  <si>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</si>
  <si>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</si>
  <si>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</si>
  <si>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</si>
  <si>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</si>
  <si>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</si>
  <si>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</si>
  <si>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</si>
  <si>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</si>
  <si>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</si>
  <si>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</si>
  <si>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</si>
  <si>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</si>
  <si>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</si>
  <si>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</si>
  <si>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</si>
  <si>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</si>
  <si>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</si>
  <si>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</si>
  <si>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</si>
  <si>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</si>
  <si>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</si>
  <si>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</si>
  <si>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</si>
  <si>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</si>
  <si>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</si>
  <si>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</si>
  <si>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</si>
  <si>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</si>
  <si>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</si>
  <si>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</si>
  <si>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</si>
  <si>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</si>
  <si>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</si>
  <si>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</si>
  <si>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</si>
  <si>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</si>
  <si>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</si>
  <si>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</si>
  <si>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</si>
  <si>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</si>
  <si>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</si>
  <si>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</si>
  <si>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</si>
  <si>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</si>
  <si>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</si>
  <si>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</si>
  <si>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</si>
  <si>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</si>
  <si>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</si>
  <si>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</si>
  <si>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</si>
  <si>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</si>
  <si>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</si>
  <si>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</si>
  <si>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</si>
  <si>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</si>
  <si>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</si>
  <si>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</si>
  <si>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</si>
  <si>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</si>
  <si>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</si>
  <si>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</si>
  <si>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</si>
  <si>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</si>
  <si>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</si>
  <si>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</si>
  <si>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</si>
  <si>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</si>
  <si>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</si>
  <si>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</si>
  <si>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</si>
  <si>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</si>
  <si>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</si>
  <si>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</si>
  <si>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</si>
  <si>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</si>
  <si>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</si>
  <si>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</si>
  <si>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</si>
  <si>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</si>
  <si>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</si>
  <si>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</si>
  <si>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</si>
  <si>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</si>
  <si>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</si>
  <si>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</si>
  <si>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</si>
  <si>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</si>
  <si>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</si>
  <si>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</si>
  <si>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</si>
  <si>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</si>
  <si>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</si>
  <si>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</si>
  <si>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</si>
  <si>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</si>
  <si>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</si>
  <si>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</si>
  <si>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</si>
  <si>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</si>
  <si>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</si>
  <si>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</si>
  <si>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</si>
  <si>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</si>
  <si>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</si>
  <si>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</si>
  <si>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</si>
  <si>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</si>
  <si>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</si>
  <si>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</si>
  <si>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</si>
  <si>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</si>
  <si>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</si>
  <si>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</si>
  <si>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</si>
  <si>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</si>
  <si>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</si>
  <si>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</si>
  <si>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</si>
  <si>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</si>
  <si>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</si>
  <si>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</si>
  <si>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</si>
  <si>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</si>
  <si>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</si>
  <si>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</si>
  <si>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</si>
  <si>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</si>
  <si>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</si>
  <si>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</si>
  <si>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</si>
  <si>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</si>
  <si>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</si>
  <si>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</si>
  <si>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</si>
  <si>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</si>
  <si>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</si>
  <si>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</si>
  <si>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</si>
  <si>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</si>
  <si>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</si>
  <si>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</si>
  <si>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</si>
  <si>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</si>
  <si>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</si>
  <si>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</si>
  <si>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</si>
  <si>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</si>
  <si>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</si>
  <si>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</si>
  <si>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</si>
  <si>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</si>
  <si>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</si>
  <si>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</si>
  <si>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</si>
  <si>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</si>
  <si>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</si>
  <si>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</si>
  <si>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</si>
  <si>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</si>
  <si>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</si>
  <si>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</si>
  <si>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</si>
  <si>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</si>
  <si>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</si>
  <si>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</si>
  <si>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</si>
  <si>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</si>
  <si>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</si>
  <si>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</si>
  <si>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</si>
  <si>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</si>
  <si>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</si>
  <si>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</si>
  <si>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</si>
  <si>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</si>
  <si>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</si>
  <si>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</si>
  <si>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</si>
  <si>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</si>
  <si>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</si>
  <si>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</si>
  <si>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</si>
  <si>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</si>
  <si>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</si>
  <si>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</si>
  <si>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</si>
  <si>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</si>
  <si>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</si>
  <si>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</si>
  <si>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</si>
  <si>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</si>
  <si>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</si>
  <si>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</si>
  <si>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</si>
  <si>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</si>
  <si>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</si>
  <si>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</si>
  <si>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</si>
  <si>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</si>
  <si>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</si>
  <si>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</si>
  <si>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</si>
  <si>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</si>
  <si>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</si>
  <si>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</si>
  <si>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</si>
  <si>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</si>
  <si>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</si>
  <si>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</si>
  <si>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</si>
  <si>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</si>
  <si>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</si>
  <si>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</si>
  <si>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</si>
  <si>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</si>
  <si>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</si>
  <si>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</si>
  <si>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</si>
  <si>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</si>
  <si>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</si>
  <si>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</si>
  <si>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</si>
  <si>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</si>
  <si>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</si>
  <si>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</si>
  <si>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</si>
  <si>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</si>
  <si>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</si>
  <si>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</si>
  <si>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</si>
  <si>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</si>
  <si>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</si>
  <si>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</si>
  <si>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</si>
  <si>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</si>
  <si>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</si>
  <si>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</si>
  <si>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</si>
  <si>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</si>
  <si>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</si>
  <si>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</si>
  <si>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</si>
  <si>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</si>
  <si>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</si>
  <si>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</si>
  <si>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</si>
  <si>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</si>
  <si>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</si>
  <si>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</si>
  <si>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</si>
  <si>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</si>
  <si>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</si>
  <si>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</si>
  <si>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</si>
  <si>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</si>
  <si>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</si>
  <si>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</si>
  <si>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</si>
  <si>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</si>
  <si>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</si>
  <si>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</si>
  <si>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</si>
  <si>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</si>
  <si>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</si>
  <si>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</si>
  <si>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</si>
  <si>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</si>
  <si>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</si>
  <si>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</si>
  <si>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</si>
  <si>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</si>
  <si>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</si>
  <si>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</si>
  <si>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</si>
  <si>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</si>
  <si>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</si>
  <si>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</si>
  <si>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</si>
  <si>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</si>
  <si>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</si>
  <si>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</si>
  <si>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</si>
  <si>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</si>
  <si>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</si>
  <si>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</si>
  <si>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</si>
  <si>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</si>
  <si>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</si>
  <si>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</si>
  <si>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</si>
  <si>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</si>
  <si>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</si>
  <si>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</si>
  <si>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</si>
  <si>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</si>
  <si>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</si>
  <si>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</si>
  <si>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</si>
  <si>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</si>
  <si>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</si>
  <si>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</si>
  <si>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</si>
  <si>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</si>
  <si>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</si>
  <si>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</si>
  <si>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</si>
  <si>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</si>
  <si>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</si>
  <si>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</si>
  <si>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</si>
  <si>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</si>
  <si>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</si>
  <si>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</si>
  <si>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</si>
  <si>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</si>
  <si>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</si>
  <si>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</si>
  <si>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</si>
  <si>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</si>
  <si>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</si>
  <si>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</si>
  <si>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</si>
  <si>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</si>
  <si>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</si>
  <si>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</si>
  <si>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</si>
  <si>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</si>
  <si>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</si>
  <si>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</si>
  <si>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</si>
  <si>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</si>
  <si>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</si>
  <si>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</si>
  <si>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</si>
  <si>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</si>
  <si>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</si>
  <si>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</si>
  <si>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</si>
  <si>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</si>
  <si>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</si>
  <si>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</si>
  <si>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</si>
  <si>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</si>
  <si>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</si>
  <si>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</si>
  <si>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</si>
  <si>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</si>
  <si>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</si>
  <si>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</si>
  <si>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</si>
  <si>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</si>
  <si>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</si>
  <si>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</si>
  <si>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</si>
  <si>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</si>
  <si>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</si>
  <si>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</si>
  <si>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</si>
  <si>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</si>
  <si>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</si>
  <si>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</si>
  <si>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</si>
  <si>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</si>
  <si>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</si>
  <si>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</si>
  <si>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</si>
  <si>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</si>
  <si>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</si>
  <si>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</si>
  <si>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</si>
  <si>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</si>
  <si>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</si>
  <si>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</si>
  <si>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</si>
  <si>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</si>
  <si>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</si>
  <si>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</si>
  <si>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</si>
  <si>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</si>
  <si>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</si>
  <si>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</si>
  <si>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</si>
  <si>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</si>
  <si>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</si>
  <si>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</si>
  <si>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</si>
  <si>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</si>
  <si>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</si>
  <si>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</si>
  <si>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</si>
  <si>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</si>
  <si>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</si>
  <si>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</si>
  <si>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</si>
  <si>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</si>
  <si>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</si>
  <si>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</si>
  <si>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</si>
  <si>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</si>
  <si>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</si>
  <si>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</si>
  <si>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</si>
  <si>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</si>
  <si>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</si>
  <si>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</si>
  <si>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</si>
  <si>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</si>
  <si>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</si>
  <si>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</si>
  <si>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</si>
  <si>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</si>
  <si>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</si>
  <si>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</si>
  <si>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</si>
  <si>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</si>
  <si>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</si>
  <si>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</si>
  <si>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</si>
  <si>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</si>
  <si>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</si>
  <si>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</si>
  <si>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</si>
  <si>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</si>
  <si>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</si>
  <si>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</si>
  <si>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</si>
  <si>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</si>
  <si>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</si>
  <si>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</si>
  <si>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</si>
  <si>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</si>
  <si>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</si>
  <si>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</si>
  <si>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</si>
  <si>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</si>
  <si>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</si>
  <si>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</si>
  <si>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</si>
  <si>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</si>
  <si>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</si>
  <si>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</si>
  <si>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</si>
  <si>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</si>
  <si>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</si>
  <si>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</si>
  <si>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</si>
  <si>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</si>
  <si>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</si>
  <si>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</si>
  <si>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</si>
  <si>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</si>
  <si>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</si>
  <si>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</si>
  <si>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</si>
  <si>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</si>
  <si>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</si>
  <si>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</si>
  <si>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</si>
  <si>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</si>
  <si>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</si>
  <si>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</si>
  <si>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</si>
  <si>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</si>
  <si>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</si>
  <si>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</si>
  <si>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</si>
  <si>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</si>
  <si>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</si>
  <si>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</si>
  <si>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</si>
  <si>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</si>
  <si>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</si>
  <si>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</si>
  <si>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</si>
  <si>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</si>
  <si>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</si>
  <si>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</si>
  <si>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</si>
  <si>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</si>
  <si>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</si>
  <si>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</si>
  <si>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</si>
  <si>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</si>
  <si>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</si>
  <si>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</si>
  <si>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</si>
  <si>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</si>
  <si>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</si>
  <si>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</si>
  <si>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</si>
  <si>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</si>
  <si>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</si>
  <si>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</si>
  <si>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</si>
  <si>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</si>
  <si>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</si>
  <si>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</si>
  <si>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</si>
  <si>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</si>
  <si>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</si>
  <si>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</si>
  <si>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</si>
  <si>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</si>
  <si>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</si>
  <si>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</si>
  <si>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</si>
  <si>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</si>
  <si>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</si>
  <si>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</si>
  <si>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</si>
  <si>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</si>
  <si>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</si>
  <si>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</si>
  <si>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</si>
  <si>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</si>
  <si>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</si>
  <si>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</si>
  <si>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</si>
  <si>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</si>
  <si>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</si>
  <si>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</si>
  <si>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</si>
  <si>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</si>
  <si>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</si>
  <si>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</si>
  <si>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</si>
  <si>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</si>
  <si>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</si>
  <si>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</si>
  <si>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</si>
  <si>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</si>
  <si>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</si>
  <si>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</si>
  <si>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</si>
  <si>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</si>
  <si>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</si>
  <si>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</si>
  <si>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</si>
  <si>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</si>
  <si>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</si>
  <si>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</si>
  <si>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</si>
  <si>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</si>
  <si>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</si>
  <si>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</si>
  <si>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</si>
  <si>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</si>
  <si>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</si>
  <si>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</si>
  <si>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</si>
  <si>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</si>
  <si>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</si>
  <si>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</si>
  <si>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</si>
  <si>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</si>
  <si>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</si>
  <si>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</si>
  <si>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</si>
  <si>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</si>
  <si>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</si>
  <si>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</si>
  <si>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</si>
  <si>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</si>
  <si>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</si>
  <si>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</si>
  <si>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</si>
  <si>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</si>
  <si>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</si>
  <si>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</si>
  <si>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</si>
  <si>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</si>
  <si>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</si>
  <si>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</si>
  <si>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</si>
  <si>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</si>
  <si>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</si>
  <si>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</si>
  <si>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</si>
  <si>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</si>
  <si>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</si>
  <si>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</si>
  <si>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</si>
  <si>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</si>
  <si>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</si>
  <si>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</si>
  <si>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</si>
  <si>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</si>
  <si>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</si>
  <si>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</si>
  <si>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</si>
  <si>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</si>
  <si>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</si>
  <si>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</si>
  <si>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</si>
  <si>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</si>
  <si>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</si>
  <si>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</si>
  <si>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</si>
  <si>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</si>
  <si>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</si>
  <si>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</si>
  <si>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</si>
  <si>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</si>
  <si>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</si>
  <si>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</si>
  <si>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</si>
  <si>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</si>
  <si>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</si>
  <si>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</si>
  <si>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</si>
  <si>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</si>
  <si>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</si>
  <si>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</si>
  <si>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</si>
  <si>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</si>
  <si>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</si>
  <si>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</si>
  <si>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</si>
  <si>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</si>
  <si>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</si>
  <si>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</si>
  <si>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</si>
  <si>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</si>
  <si>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</si>
  <si>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</si>
  <si>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</si>
  <si>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</si>
  <si>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</si>
  <si>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</si>
  <si>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</si>
  <si>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</si>
  <si>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</si>
  <si>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</si>
  <si>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</si>
  <si>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</si>
  <si>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</si>
  <si>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</si>
  <si>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</si>
  <si>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</si>
  <si>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</si>
  <si>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</si>
  <si>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</si>
  <si>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</si>
  <si>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</si>
  <si>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</si>
  <si>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</si>
  <si>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</si>
  <si>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</si>
  <si>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</si>
  <si>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</si>
  <si>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</si>
  <si>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</si>
  <si>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</si>
  <si>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</si>
  <si>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</si>
  <si>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</si>
  <si>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</si>
  <si>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</si>
  <si>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</si>
  <si>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</si>
  <si>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</si>
  <si>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</si>
  <si>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</si>
  <si>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</si>
  <si>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</si>
  <si>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</si>
  <si>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</si>
  <si>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</si>
  <si>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</si>
  <si>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</si>
  <si>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</si>
  <si>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</si>
  <si>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</si>
  <si>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</si>
  <si>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</si>
  <si>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</si>
  <si>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</si>
  <si>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</si>
  <si>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</si>
  <si>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</si>
  <si>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</si>
  <si>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</si>
  <si>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</si>
  <si>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</si>
  <si>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</si>
  <si>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</si>
  <si>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</si>
  <si>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</si>
  <si>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</si>
  <si>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</si>
  <si>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</si>
  <si>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</si>
  <si>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</si>
  <si>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</si>
  <si>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</si>
  <si>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</si>
  <si>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</si>
  <si>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</si>
  <si>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</si>
  <si>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</si>
  <si>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</si>
  <si>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</si>
  <si>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</si>
  <si>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</si>
  <si>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</si>
  <si>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</si>
  <si>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</si>
  <si>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</si>
  <si>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</si>
  <si>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</si>
  <si>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</si>
  <si>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</si>
  <si>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</si>
  <si>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</si>
  <si>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</si>
  <si>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</si>
  <si>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</si>
  <si>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</si>
  <si>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</si>
  <si>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</si>
  <si>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</si>
  <si>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</si>
  <si>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</si>
  <si>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</si>
  <si>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</si>
  <si>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</si>
  <si>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</si>
  <si>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</si>
  <si>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</si>
  <si>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</si>
  <si>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</si>
  <si>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</si>
  <si>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</si>
  <si>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</si>
  <si>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</si>
  <si>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</si>
  <si>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</si>
  <si>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</si>
  <si>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</si>
  <si>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</si>
  <si>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</si>
  <si>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</si>
  <si>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</si>
  <si>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</si>
  <si>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</si>
  <si>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</si>
  <si>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</si>
  <si>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</si>
  <si>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</si>
  <si>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</si>
  <si>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</si>
  <si>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</si>
  <si>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</si>
  <si>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</si>
  <si>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</si>
  <si>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</si>
  <si>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</si>
  <si>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</si>
  <si>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</si>
  <si>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</si>
  <si>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</si>
  <si>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</si>
  <si>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</si>
  <si>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</si>
  <si>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</si>
  <si>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</si>
  <si>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</si>
  <si>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</si>
  <si>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</si>
  <si>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</si>
  <si>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</si>
  <si>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</si>
  <si>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</si>
  <si>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</si>
  <si>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</si>
  <si>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</si>
  <si>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</si>
  <si>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</si>
  <si>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</si>
  <si>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</si>
  <si>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</si>
  <si>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</si>
  <si>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</si>
  <si>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</si>
  <si>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</si>
  <si>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</si>
  <si>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</si>
  <si>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</si>
  <si>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</si>
  <si>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</si>
  <si>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</si>
  <si>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</si>
  <si>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</si>
  <si>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</si>
  <si>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</si>
  <si>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</si>
  <si>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</si>
  <si>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</si>
  <si>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</si>
  <si>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</si>
  <si>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</si>
  <si>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</si>
  <si>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</si>
  <si>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</si>
  <si>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</si>
  <si>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</si>
  <si>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</si>
  <si>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</si>
  <si>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</si>
  <si>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</si>
  <si>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</si>
  <si>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</si>
  <si>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</si>
  <si>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</si>
  <si>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</si>
  <si>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</si>
  <si>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</si>
  <si>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</si>
  <si>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</si>
  <si>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</si>
  <si>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</si>
  <si>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</si>
  <si>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</si>
  <si>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</si>
  <si>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</si>
  <si>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</si>
  <si>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</si>
  <si>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</si>
  <si>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</si>
  <si>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</si>
  <si>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</si>
  <si>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</si>
  <si>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</si>
  <si>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</si>
  <si>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</si>
  <si>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</si>
  <si>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</si>
  <si>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</si>
  <si>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</si>
  <si>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</si>
  <si>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</si>
  <si>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</si>
  <si>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</si>
  <si>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</si>
  <si>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</si>
  <si>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</si>
  <si>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</si>
  <si>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</si>
  <si>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</si>
  <si>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</si>
  <si>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</si>
  <si>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</si>
  <si>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</si>
  <si>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</si>
  <si>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</si>
  <si>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</si>
  <si>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</si>
  <si>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</si>
  <si>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</si>
  <si>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</si>
  <si>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</si>
  <si>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</si>
  <si>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</si>
  <si>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</si>
  <si>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</si>
  <si>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</si>
  <si>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</si>
  <si>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</si>
  <si>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</si>
  <si>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</si>
  <si>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</si>
  <si>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</si>
  <si>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</si>
  <si>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</si>
  <si>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</si>
  <si>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</si>
  <si>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</si>
  <si>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</si>
  <si>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</si>
  <si>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</si>
  <si>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</si>
  <si>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</si>
  <si>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</si>
  <si>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</si>
  <si>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</si>
  <si>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</si>
  <si>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</si>
  <si>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</si>
  <si>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</si>
  <si>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</si>
  <si>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</si>
  <si>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</si>
  <si>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</si>
  <si>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</si>
  <si>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</si>
  <si>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</si>
  <si>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</si>
  <si>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</si>
  <si>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</si>
  <si>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</si>
  <si>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</si>
  <si>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</si>
  <si>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</si>
  <si>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</si>
  <si>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</si>
  <si>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</si>
  <si>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</si>
  <si>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</si>
  <si>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</si>
  <si>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</si>
  <si>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</si>
  <si>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</si>
  <si>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</si>
  <si>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</si>
  <si>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</si>
  <si>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</si>
  <si>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</si>
  <si>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</si>
  <si>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</si>
  <si>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</si>
  <si>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</si>
  <si>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</si>
  <si>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</si>
  <si>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</si>
  <si>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</si>
  <si>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</si>
  <si>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</si>
  <si>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</si>
  <si>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</si>
  <si>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</si>
  <si>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</si>
  <si>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</si>
  <si>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</si>
  <si>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</si>
  <si>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</si>
  <si>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</si>
  <si>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</si>
  <si>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</si>
  <si>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</si>
  <si>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</si>
  <si>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</si>
  <si>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</si>
  <si>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</si>
  <si>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</si>
  <si>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</si>
  <si>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</si>
  <si>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</si>
  <si>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</si>
  <si>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</si>
  <si>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</si>
  <si>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</si>
  <si>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</si>
  <si>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</si>
  <si>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</si>
  <si>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</si>
  <si>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</si>
  <si>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</si>
  <si>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</si>
  <si>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</si>
  <si>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</si>
  <si>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</si>
  <si>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</si>
  <si>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</si>
  <si>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</si>
  <si>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</si>
  <si>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</si>
  <si>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</si>
  <si>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</si>
  <si>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</si>
  <si>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</si>
  <si>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</si>
  <si>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</si>
  <si>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</si>
  <si>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</si>
  <si>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</si>
  <si>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</si>
  <si>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</si>
  <si>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</si>
  <si>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</si>
  <si>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</si>
  <si>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</si>
  <si>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</si>
  <si>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</si>
  <si>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</si>
  <si>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</si>
  <si>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</si>
  <si>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</si>
  <si>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</si>
  <si>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</si>
  <si>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</si>
  <si>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</si>
  <si>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</si>
  <si>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</si>
  <si>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</si>
  <si>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</si>
  <si>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</si>
  <si>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</si>
  <si>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</si>
  <si>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</si>
  <si>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</si>
  <si>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</si>
  <si>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</si>
  <si>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</si>
  <si>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</si>
  <si>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</si>
  <si>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</si>
  <si>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</si>
  <si>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</si>
  <si>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</si>
  <si>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</si>
  <si>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</si>
  <si>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</si>
  <si>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</si>
  <si>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</si>
  <si>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</si>
  <si>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</si>
  <si>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</si>
  <si>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</si>
  <si>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</si>
  <si>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</si>
  <si>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</si>
  <si>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</si>
  <si>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</si>
  <si>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</si>
  <si>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</si>
  <si>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</si>
  <si>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</si>
  <si>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</si>
  <si>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</si>
  <si>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</si>
  <si>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</si>
  <si>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</si>
  <si>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</si>
  <si>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</si>
  <si>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</si>
  <si>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</si>
  <si>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</si>
  <si>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</si>
  <si>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</si>
  <si>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</si>
  <si>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</si>
  <si>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</si>
  <si>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</si>
  <si>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</si>
  <si>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</si>
  <si>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</si>
  <si>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</si>
  <si>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</si>
  <si>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</si>
  <si>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</si>
  <si>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</si>
  <si>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</si>
  <si>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</si>
  <si>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</si>
  <si>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</si>
  <si>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</si>
  <si>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</si>
  <si>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</si>
  <si>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</si>
  <si>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</si>
  <si>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</si>
  <si>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</si>
  <si>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</si>
  <si>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</si>
  <si>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</si>
  <si>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</si>
  <si>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</si>
  <si>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</si>
  <si>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</si>
  <si>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</si>
  <si>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</si>
  <si>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</si>
  <si>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</si>
  <si>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</si>
  <si>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</si>
  <si>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</si>
  <si>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</si>
  <si>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</si>
  <si>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</si>
  <si>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</si>
  <si>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</si>
  <si>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</si>
  <si>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</si>
  <si>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</si>
  <si>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</si>
  <si>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</si>
  <si>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</si>
  <si>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</si>
  <si>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</si>
  <si>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</si>
  <si>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</si>
  <si>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</si>
  <si>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</si>
  <si>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</si>
  <si>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</si>
  <si>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</si>
  <si>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</si>
  <si>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</si>
  <si>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</si>
  <si>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</si>
  <si>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</si>
  <si>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</si>
  <si>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</si>
  <si>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</si>
  <si>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</si>
  <si>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</si>
  <si>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</si>
  <si>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</si>
  <si>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</si>
  <si>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</si>
  <si>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</si>
  <si>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</si>
  <si>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</si>
  <si>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</si>
  <si>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</si>
  <si>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</si>
  <si>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</si>
  <si>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</si>
  <si>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</si>
  <si>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</si>
  <si>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</si>
  <si>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</si>
  <si>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</si>
  <si>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</si>
  <si>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</si>
  <si>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</si>
  <si>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</si>
  <si>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</si>
  <si>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</si>
  <si>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</si>
  <si>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</si>
  <si>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</si>
  <si>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</si>
  <si>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</si>
  <si>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</si>
  <si>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</si>
  <si>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</si>
  <si>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</si>
  <si>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</si>
  <si>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</si>
  <si>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</si>
  <si>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</si>
  <si>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</si>
  <si>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</si>
  <si>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</si>
  <si>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</si>
  <si>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</si>
  <si>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</si>
  <si>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</si>
  <si>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</si>
  <si>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</si>
  <si>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</si>
  <si>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</si>
  <si>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</si>
  <si>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</si>
  <si>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</si>
  <si>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</si>
  <si>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</si>
  <si>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</si>
  <si>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</si>
  <si>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</si>
  <si>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</si>
  <si>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</si>
  <si>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</si>
  <si>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</si>
  <si>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</si>
  <si>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</si>
  <si>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</si>
  <si>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</si>
  <si>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</si>
  <si>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</si>
  <si>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</si>
  <si>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</si>
  <si>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</si>
  <si>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</si>
  <si>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</si>
  <si>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</si>
  <si>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</si>
  <si>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</si>
  <si>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</si>
  <si>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</si>
  <si>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</si>
  <si>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</si>
  <si>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</si>
  <si>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</si>
  <si>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</si>
  <si>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</si>
  <si>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</si>
  <si>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</si>
  <si>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</si>
  <si>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</si>
  <si>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</si>
  <si>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</si>
  <si>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</si>
  <si>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</si>
  <si>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</si>
  <si>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</si>
  <si>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</si>
  <si>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</si>
  <si>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</si>
  <si>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</si>
  <si>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</si>
  <si>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</si>
  <si>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</si>
  <si>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</si>
  <si>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</si>
  <si>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</si>
  <si>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</si>
  <si>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</si>
  <si>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</si>
  <si>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</si>
  <si>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</si>
  <si>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</si>
  <si>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</si>
  <si>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</si>
  <si>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</si>
  <si>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</si>
  <si>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</si>
  <si>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</si>
  <si>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</si>
  <si>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</si>
  <si>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</si>
  <si>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</si>
  <si>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</si>
  <si>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</si>
  <si>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</si>
  <si>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</si>
  <si>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</si>
  <si>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</si>
  <si>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</si>
  <si>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</si>
  <si>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</si>
  <si>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</si>
  <si>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</si>
  <si>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</si>
  <si>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</si>
  <si>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</si>
  <si>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</si>
  <si>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</si>
  <si>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</si>
  <si>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</si>
  <si>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</si>
  <si>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</si>
  <si>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</si>
  <si>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</si>
  <si>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</si>
  <si>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</si>
  <si>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</si>
  <si>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</si>
  <si>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</si>
  <si>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</si>
  <si>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</si>
  <si>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</si>
  <si>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</si>
  <si>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</si>
  <si>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</si>
  <si>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</si>
  <si>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</si>
  <si>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</si>
  <si>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</si>
  <si>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</si>
  <si>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</si>
  <si>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</si>
  <si>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</si>
  <si>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</si>
  <si>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</si>
  <si>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</si>
  <si>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</si>
  <si>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</si>
  <si>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</si>
  <si>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</si>
  <si>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</si>
  <si>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</si>
  <si>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</si>
  <si>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</si>
  <si>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</si>
  <si>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</si>
  <si>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</si>
  <si>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</si>
  <si>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</si>
  <si>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</si>
  <si>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</si>
  <si>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</si>
  <si>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</si>
  <si>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</si>
  <si>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</si>
  <si>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</si>
  <si>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</si>
  <si>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</si>
  <si>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</si>
  <si>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</si>
  <si>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</si>
  <si>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</si>
  <si>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</si>
  <si>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</si>
  <si>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</si>
  <si>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</si>
  <si>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</si>
  <si>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</si>
  <si>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</si>
  <si>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</si>
  <si>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</si>
  <si>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</si>
  <si>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</si>
  <si>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</si>
  <si>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</si>
  <si>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</si>
  <si>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</si>
  <si>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</si>
  <si>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</si>
  <si>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</si>
  <si>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</si>
  <si>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</si>
  <si>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</si>
  <si>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</si>
  <si>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</si>
  <si>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</si>
  <si>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</si>
  <si>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</si>
  <si>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</si>
  <si>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</si>
  <si>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</si>
  <si>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</si>
  <si>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</si>
  <si>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</si>
  <si>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</si>
  <si>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</si>
  <si>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</si>
  <si>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</si>
  <si>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</si>
  <si>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</si>
  <si>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</si>
  <si>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</si>
  <si>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</si>
  <si>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</si>
  <si>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</si>
  <si>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</si>
  <si>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</si>
  <si>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</si>
  <si>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</si>
  <si>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</si>
  <si>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</si>
  <si>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</si>
  <si>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</si>
  <si>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</si>
  <si>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</si>
  <si>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</si>
  <si>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</si>
  <si>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</si>
  <si>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</si>
  <si>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</si>
  <si>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</si>
  <si>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</si>
  <si>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</si>
  <si>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</si>
  <si>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</si>
  <si>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</si>
  <si>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</si>
  <si>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</si>
  <si>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</si>
  <si>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</si>
  <si>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</si>
  <si>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</si>
  <si>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</si>
  <si>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</si>
  <si>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</si>
  <si>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</si>
  <si>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</si>
  <si>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</si>
  <si>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</si>
  <si>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</si>
  <si>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</si>
  <si>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</si>
  <si>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</si>
  <si>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</si>
  <si>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</si>
  <si>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</si>
  <si>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</si>
  <si>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</si>
  <si>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</si>
  <si>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</si>
  <si>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</si>
  <si>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</si>
  <si>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</si>
  <si>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</si>
  <si>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</si>
  <si>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</si>
  <si>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</si>
  <si>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</si>
  <si>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</si>
  <si>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</si>
  <si>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</si>
  <si>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</si>
  <si>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</si>
  <si>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</si>
  <si>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</si>
  <si>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</si>
  <si>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</si>
  <si>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</si>
  <si>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</si>
  <si>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</si>
  <si>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</si>
  <si>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</si>
  <si>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</si>
  <si>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</si>
  <si>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</si>
  <si>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</si>
  <si>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</si>
  <si>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</si>
  <si>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</si>
  <si>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</si>
  <si>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</si>
  <si>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</si>
  <si>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</si>
  <si>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</si>
  <si>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</si>
  <si>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</si>
  <si>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</si>
  <si>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</si>
  <si>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</si>
  <si>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</si>
  <si>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</si>
  <si>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</si>
  <si>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</si>
  <si>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</si>
  <si>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</si>
  <si>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</si>
  <si>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</si>
  <si>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</si>
  <si>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</si>
  <si>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</si>
  <si>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</si>
  <si>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</si>
  <si>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</si>
  <si>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</si>
  <si>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</si>
  <si>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</si>
  <si>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</si>
  <si>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</si>
  <si>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</si>
  <si>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</si>
  <si>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</si>
  <si>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</si>
  <si>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</si>
  <si>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</si>
  <si>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</si>
  <si>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</si>
  <si>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</si>
  <si>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</si>
  <si>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</si>
  <si>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</si>
  <si>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</si>
  <si>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</si>
  <si>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</si>
  <si>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</si>
  <si>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</si>
  <si>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</si>
  <si>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</si>
  <si>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</si>
  <si>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</si>
  <si>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</si>
  <si>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</si>
  <si>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</si>
  <si>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</si>
  <si>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</si>
  <si>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</si>
  <si>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</si>
  <si>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</si>
  <si>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</si>
  <si>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</si>
  <si>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</si>
  <si>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</si>
  <si>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</si>
  <si>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</si>
  <si>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</si>
  <si>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</si>
  <si>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</si>
  <si>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</si>
  <si>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</si>
  <si>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</si>
  <si>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</si>
  <si>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</si>
  <si>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</si>
  <si>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</si>
  <si>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</si>
  <si>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</si>
  <si>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</si>
  <si>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</si>
  <si>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</si>
  <si>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</si>
  <si>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</si>
  <si>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</si>
  <si>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</si>
  <si>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</si>
  <si>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</si>
  <si>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</si>
  <si>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</si>
  <si>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</si>
  <si>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</si>
  <si>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</si>
  <si>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</si>
  <si>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</si>
  <si>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</si>
  <si>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</si>
  <si>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</si>
  <si>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</si>
  <si>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</si>
  <si>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</si>
  <si>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</si>
  <si>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</si>
  <si>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</si>
  <si>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</si>
  <si>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</si>
  <si>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</si>
  <si>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</si>
  <si>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</si>
  <si>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</si>
  <si>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</si>
  <si>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</si>
  <si>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</si>
  <si>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</si>
  <si>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</si>
  <si>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</si>
  <si>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</si>
  <si>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</si>
  <si>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</si>
  <si>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</si>
  <si>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</si>
  <si>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</si>
  <si>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</si>
  <si>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</si>
  <si>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</si>
  <si>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</si>
  <si>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</si>
  <si>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</si>
  <si>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</si>
  <si>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</si>
  <si>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</si>
  <si>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</si>
  <si>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</si>
  <si>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</si>
  <si>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</si>
  <si>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</si>
  <si>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</si>
  <si>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</si>
  <si>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</si>
  <si>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</si>
  <si>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</si>
  <si>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</si>
  <si>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</si>
  <si>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</si>
  <si>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</si>
  <si>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</si>
  <si>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</si>
  <si>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</si>
  <si>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</si>
  <si>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</si>
  <si>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</si>
  <si>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</si>
  <si>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</si>
  <si>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</si>
  <si>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</si>
  <si>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</si>
  <si>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</si>
  <si>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</si>
  <si>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</si>
  <si>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</si>
  <si>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</si>
  <si>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</si>
  <si>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</si>
  <si>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</si>
  <si>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</si>
  <si>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</si>
  <si>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</si>
  <si>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</si>
  <si>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</si>
  <si>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</si>
  <si>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</si>
  <si>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</si>
  <si>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</si>
  <si>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</si>
  <si>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</si>
  <si>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</si>
  <si>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</si>
  <si>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</si>
  <si>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</si>
  <si>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</si>
  <si>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</si>
  <si>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</si>
  <si>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</si>
  <si>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</si>
  <si>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</si>
  <si>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</si>
  <si>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</si>
  <si>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</si>
  <si>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</si>
  <si>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</si>
  <si>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</si>
  <si>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</si>
  <si>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</si>
  <si>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</si>
  <si>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</si>
  <si>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</si>
  <si>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</si>
  <si>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</si>
  <si>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</si>
  <si>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</si>
  <si>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</si>
  <si>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</si>
  <si>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</si>
  <si>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</si>
  <si>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</si>
  <si>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</si>
  <si>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</si>
  <si>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</si>
  <si>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</si>
  <si>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</si>
  <si>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</si>
  <si>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</si>
  <si>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</si>
  <si>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</si>
  <si>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</si>
  <si>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</si>
  <si>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</si>
  <si>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</si>
  <si>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</si>
  <si>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</si>
  <si>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</si>
  <si>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</si>
  <si>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</si>
  <si>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</si>
  <si>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</si>
  <si>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</si>
  <si>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</si>
  <si>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</si>
  <si>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</si>
  <si>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</si>
  <si>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</si>
  <si>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</si>
  <si>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</si>
  <si>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</si>
  <si>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</si>
  <si>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</si>
  <si>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</si>
  <si>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</si>
  <si>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</si>
  <si>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</si>
  <si>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</si>
  <si>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</si>
  <si>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</si>
  <si>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</si>
  <si>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</si>
  <si>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</si>
  <si>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</si>
  <si>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</si>
  <si>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</si>
  <si>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</si>
  <si>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</si>
  <si>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</si>
  <si>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</si>
  <si>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</si>
  <si>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</si>
  <si>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</si>
  <si>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</si>
  <si>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</si>
  <si>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</si>
  <si>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</si>
  <si>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</si>
  <si>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</si>
  <si>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</si>
  <si>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</si>
  <si>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</si>
  <si>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</si>
  <si>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</si>
  <si>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</si>
  <si>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</si>
  <si>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</si>
  <si>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</si>
  <si>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</si>
  <si>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</si>
  <si>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</si>
  <si>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</si>
  <si>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</si>
  <si>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</si>
  <si>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</si>
  <si>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</si>
  <si>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</si>
  <si>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</si>
  <si>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</si>
  <si>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</si>
  <si>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</si>
  <si>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</si>
  <si>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</si>
  <si>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</si>
  <si>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</si>
  <si>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</si>
  <si>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</si>
  <si>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</si>
  <si>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</si>
  <si>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</si>
  <si>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</si>
  <si>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</si>
  <si>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</si>
  <si>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</si>
  <si>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</si>
  <si>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</si>
  <si>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</si>
  <si>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</si>
  <si>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</si>
  <si>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</si>
  <si>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</si>
  <si>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</si>
  <si>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</si>
  <si>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</si>
  <si>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</si>
  <si>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</si>
  <si>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</si>
  <si>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</si>
  <si>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</si>
  <si>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</si>
  <si>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</si>
  <si>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</si>
  <si>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</si>
  <si>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</si>
  <si>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</si>
  <si>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</si>
  <si>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</si>
  <si>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</si>
  <si>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</si>
  <si>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</si>
  <si>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</si>
  <si>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</si>
  <si>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</si>
  <si>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</si>
  <si>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</si>
  <si>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</si>
  <si>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</si>
  <si>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</si>
  <si>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</si>
  <si>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</si>
  <si>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</si>
  <si>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</si>
  <si>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</si>
  <si>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</si>
  <si>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</si>
  <si>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</si>
  <si>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</si>
  <si>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</si>
  <si>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</si>
  <si>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</si>
  <si>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</si>
  <si>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</si>
  <si>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</si>
  <si>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</si>
  <si>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</si>
  <si>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</si>
  <si>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</si>
  <si>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</si>
  <si>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</si>
  <si>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</si>
  <si>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</si>
  <si>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</si>
  <si>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</si>
  <si>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</si>
  <si>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</si>
  <si>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</si>
  <si>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</si>
  <si>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</si>
  <si>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</si>
  <si>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</si>
  <si>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</si>
  <si>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</si>
  <si>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</si>
  <si>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</si>
  <si>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</si>
  <si>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</si>
  <si>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</si>
  <si>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</si>
  <si>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</si>
  <si>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</si>
  <si>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</si>
  <si>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</si>
  <si>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</si>
  <si>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</si>
  <si>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</si>
  <si>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</si>
  <si>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</si>
  <si>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</si>
  <si>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</si>
  <si>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</si>
  <si>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</si>
  <si>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</si>
  <si>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</si>
  <si>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</si>
  <si>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</si>
  <si>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</si>
  <si>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</si>
  <si>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</si>
  <si>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</si>
  <si>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</si>
  <si>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</si>
  <si>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</si>
  <si>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</si>
  <si>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</si>
  <si>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</si>
  <si>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</si>
  <si>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</si>
  <si>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</si>
  <si>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</si>
  <si>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</si>
  <si>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</si>
  <si>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</si>
  <si>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</si>
  <si>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</si>
  <si>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</si>
  <si>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</si>
  <si>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</si>
  <si>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</si>
  <si>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</si>
  <si>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</si>
  <si>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</si>
  <si>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</si>
  <si>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</si>
  <si>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</si>
  <si>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</si>
  <si>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</si>
  <si>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</si>
  <si>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</si>
  <si>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</si>
  <si>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</si>
  <si>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</si>
  <si>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</si>
  <si>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</si>
  <si>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</si>
  <si>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</si>
  <si>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</si>
  <si>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</si>
  <si>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</si>
  <si>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</si>
  <si>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</si>
  <si>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</si>
  <si>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</si>
  <si>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</si>
  <si>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</si>
  <si>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</si>
  <si>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</si>
  <si>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</si>
  <si>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</si>
  <si>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</si>
  <si>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</si>
  <si>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</si>
  <si>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</si>
  <si>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</si>
  <si>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</si>
  <si>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</si>
  <si>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</si>
  <si>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</si>
  <si>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</si>
  <si>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</si>
  <si>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</si>
  <si>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</si>
  <si>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</si>
  <si>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</si>
  <si>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</si>
  <si>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</si>
  <si>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</si>
  <si>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</si>
  <si>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</si>
  <si>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</si>
  <si>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</si>
  <si>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</si>
  <si>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</si>
  <si>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</si>
  <si>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</si>
  <si>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</si>
  <si>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</si>
  <si>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</si>
  <si>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</si>
  <si>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</si>
  <si>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</si>
  <si>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</si>
  <si>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</si>
  <si>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</si>
  <si>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</si>
  <si>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</si>
  <si>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</si>
  <si>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</si>
  <si>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</si>
  <si>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</si>
  <si>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</si>
  <si>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</si>
  <si>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</si>
  <si>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</si>
  <si>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</si>
  <si>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</si>
  <si>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</si>
  <si>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</si>
  <si>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</si>
  <si>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</si>
  <si>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</si>
  <si>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</si>
  <si>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</si>
  <si>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</si>
  <si>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</si>
  <si>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</si>
  <si>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</si>
  <si>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</si>
  <si>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</si>
  <si>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</si>
  <si>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</si>
  <si>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</si>
  <si>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</si>
  <si>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</si>
  <si>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</si>
  <si>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</si>
  <si>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</si>
  <si>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</si>
  <si>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</si>
  <si>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</si>
  <si>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</si>
  <si>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</si>
  <si>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</si>
  <si>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</si>
  <si>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</si>
  <si>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</si>
  <si>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</si>
  <si>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</si>
  <si>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</si>
  <si>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</si>
  <si>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</si>
  <si>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</si>
  <si>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</si>
  <si>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</si>
  <si>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</si>
  <si>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</si>
  <si>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</si>
  <si>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</si>
  <si>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</si>
  <si>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</si>
  <si>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</si>
  <si>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</si>
  <si>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</si>
  <si>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</si>
  <si>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</si>
  <si>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</si>
  <si>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</si>
  <si>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</si>
  <si>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</si>
  <si>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</si>
  <si>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</si>
  <si>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</si>
  <si>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</si>
  <si>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</si>
  <si>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</si>
  <si>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</si>
  <si>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</si>
  <si>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</si>
  <si>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</si>
  <si>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</si>
  <si>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</si>
  <si>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</si>
  <si>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</si>
  <si>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</si>
  <si>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</si>
  <si>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</si>
  <si>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</si>
  <si>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</si>
  <si>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</si>
  <si>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</si>
  <si>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</si>
  <si>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</si>
  <si>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</si>
  <si>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</si>
  <si>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</si>
  <si>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</si>
  <si>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</si>
  <si>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</si>
  <si>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</si>
  <si>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</si>
  <si>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</si>
  <si>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</si>
  <si>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</si>
  <si>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</si>
  <si>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</si>
  <si>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</si>
  <si>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</si>
  <si>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</si>
  <si>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</si>
  <si>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</si>
  <si>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</si>
  <si>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</si>
  <si>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</si>
  <si>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</si>
  <si>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</si>
  <si>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</si>
  <si>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</si>
  <si>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</si>
  <si>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</si>
  <si>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</si>
  <si>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</si>
  <si>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</si>
  <si>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</si>
  <si>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</si>
  <si>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</si>
  <si>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</si>
  <si>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</si>
  <si>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</si>
  <si>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</si>
  <si>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</si>
  <si>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</si>
  <si>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</si>
  <si>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</si>
  <si>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</si>
  <si>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</si>
  <si>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</si>
  <si>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</si>
  <si>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</si>
  <si>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</si>
  <si>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</si>
  <si>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</si>
  <si>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</si>
  <si>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</si>
  <si>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</si>
  <si>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</si>
  <si>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</si>
  <si>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</si>
  <si>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</si>
  <si>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</si>
  <si>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</si>
  <si>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</si>
  <si>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</si>
  <si>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</si>
  <si>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</si>
  <si>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</si>
  <si>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</si>
  <si>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</si>
  <si>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</si>
  <si>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</si>
  <si>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</si>
  <si>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</si>
  <si>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</si>
  <si>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</si>
  <si>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</si>
  <si>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</si>
  <si>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</si>
  <si>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</si>
  <si>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</si>
  <si>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</si>
  <si>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</si>
  <si>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</si>
  <si>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</si>
  <si>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</si>
  <si>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</si>
  <si>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</si>
  <si>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</si>
  <si>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</si>
  <si>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</si>
  <si>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</si>
  <si>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</si>
  <si>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</si>
  <si>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</si>
  <si>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</si>
  <si>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</si>
  <si>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</si>
  <si>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</si>
  <si>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</si>
  <si>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</si>
  <si>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</si>
  <si>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</si>
  <si>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</si>
  <si>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</si>
  <si>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</si>
  <si>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</si>
  <si>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</si>
  <si>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</si>
  <si>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</si>
  <si>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</si>
  <si>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</si>
  <si>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</si>
  <si>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</si>
  <si>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</si>
  <si>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</si>
  <si>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</si>
  <si>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</si>
  <si>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</si>
  <si>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</si>
  <si>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</si>
  <si>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</si>
  <si>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</si>
  <si>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</si>
  <si>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</si>
  <si>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</si>
  <si>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</si>
  <si>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</si>
  <si>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</si>
  <si>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</si>
  <si>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</si>
  <si>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</si>
  <si>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</si>
  <si>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</si>
  <si>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</si>
  <si>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</si>
  <si>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</si>
  <si>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</si>
  <si>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</si>
  <si>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</si>
  <si>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</si>
  <si>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</si>
  <si>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</si>
  <si>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</si>
  <si>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</si>
  <si>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</si>
  <si>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</si>
  <si>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</si>
  <si>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</si>
  <si>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</si>
  <si>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</si>
  <si>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</si>
  <si>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</si>
  <si>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</si>
  <si>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</si>
  <si>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</si>
  <si>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</si>
  <si>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</si>
  <si>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</si>
  <si>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</si>
  <si>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</si>
  <si>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</si>
  <si>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</si>
  <si>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</si>
  <si>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</si>
  <si>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</si>
  <si>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</si>
  <si>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</si>
  <si>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</si>
  <si>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</si>
  <si>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</si>
  <si>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</si>
  <si>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</si>
  <si>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</si>
  <si>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</si>
  <si>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</si>
  <si>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</si>
  <si>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</si>
  <si>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</si>
  <si>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</si>
  <si>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</si>
  <si>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</si>
  <si>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</si>
  <si>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</si>
  <si>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</si>
  <si>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</si>
  <si>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</si>
  <si>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</si>
  <si>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</si>
  <si>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</si>
  <si>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</si>
  <si>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</si>
  <si>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</si>
  <si>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</si>
  <si>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</si>
  <si>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</si>
  <si>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</si>
  <si>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</si>
  <si>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</si>
  <si>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</si>
  <si>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</si>
  <si>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</si>
  <si>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</si>
  <si>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</si>
  <si>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</si>
  <si>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</si>
  <si>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</si>
  <si>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</si>
  <si>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</si>
  <si>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</si>
  <si>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</si>
  <si>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</si>
  <si>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</si>
  <si>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</si>
  <si>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</si>
  <si>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</si>
  <si>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</si>
  <si>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</si>
  <si>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</si>
  <si>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</si>
  <si>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</si>
  <si>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</si>
  <si>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</si>
  <si>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</si>
  <si>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</si>
  <si>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</si>
  <si>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</si>
  <si>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</si>
  <si>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</si>
  <si>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</si>
  <si>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</si>
  <si>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</si>
  <si>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</si>
  <si>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</si>
  <si>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</si>
  <si>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</si>
  <si>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</si>
  <si>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</si>
  <si>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</si>
  <si>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</si>
  <si>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</si>
  <si>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</si>
  <si>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</si>
  <si>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</si>
  <si>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</si>
  <si>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</si>
  <si>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</si>
  <si>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</si>
  <si>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</si>
  <si>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</si>
  <si>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</si>
  <si>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</si>
  <si>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</si>
  <si>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</si>
  <si>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</si>
  <si>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</si>
  <si>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</si>
  <si>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</si>
  <si>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</si>
  <si>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</si>
  <si>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</si>
  <si>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</si>
  <si>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</si>
  <si>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</si>
  <si>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</si>
  <si>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</si>
  <si>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</si>
  <si>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</si>
  <si>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</si>
  <si>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</si>
  <si>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</si>
  <si>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</si>
  <si>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</si>
  <si>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</si>
  <si>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</si>
  <si>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</si>
  <si>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</si>
  <si>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</si>
  <si>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</si>
  <si>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</si>
  <si>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</si>
  <si>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</si>
  <si>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</si>
  <si>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</si>
  <si>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</si>
  <si>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</si>
  <si>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</si>
  <si>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</si>
  <si>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</si>
  <si>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</si>
  <si>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</si>
  <si>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</si>
  <si>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</si>
  <si>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</si>
  <si>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</si>
  <si>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</si>
  <si>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</si>
  <si>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</si>
  <si>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</si>
  <si>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</si>
  <si>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</si>
  <si>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</si>
  <si>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</si>
  <si>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</si>
  <si>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</si>
  <si>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</si>
  <si>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</si>
  <si>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</si>
  <si>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</si>
  <si>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</si>
  <si>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</si>
  <si>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</si>
  <si>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</si>
  <si>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</si>
  <si>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</si>
  <si>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</si>
  <si>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</si>
  <si>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</si>
  <si>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</si>
  <si>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</si>
  <si>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</si>
  <si>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</si>
  <si>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</si>
  <si>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</si>
  <si>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</si>
  <si>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</si>
  <si>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</si>
  <si>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</si>
  <si>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</si>
  <si>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</si>
  <si>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</si>
  <si>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</si>
  <si>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</si>
  <si>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</si>
  <si>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</si>
  <si>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</si>
  <si>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</si>
  <si>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</si>
  <si>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</si>
  <si>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</si>
  <si>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</si>
  <si>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</si>
  <si>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</si>
  <si>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</si>
  <si>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</si>
  <si>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</si>
  <si>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</si>
  <si>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</si>
  <si>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</si>
  <si>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</si>
  <si>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</si>
  <si>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</si>
  <si>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</si>
  <si>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</si>
  <si>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</si>
  <si>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</si>
  <si>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</si>
  <si>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</si>
  <si>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</si>
  <si>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</si>
  <si>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</si>
  <si>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</si>
  <si>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</si>
  <si>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</si>
  <si>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</si>
  <si>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</si>
  <si>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</si>
  <si>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</si>
  <si>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</si>
  <si>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</si>
  <si>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</si>
  <si>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</si>
  <si>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</si>
  <si>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</si>
  <si>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</si>
  <si>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</si>
  <si>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</si>
  <si>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</si>
  <si>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</si>
  <si>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</si>
  <si>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</si>
  <si>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</si>
  <si>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</si>
  <si>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</si>
  <si>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</si>
  <si>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</si>
  <si>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</si>
  <si>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</si>
  <si>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</si>
  <si>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</si>
  <si>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</si>
  <si>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</si>
  <si>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</si>
  <si>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</si>
  <si>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</si>
  <si>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</si>
  <si>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</si>
  <si>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</si>
  <si>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</si>
  <si>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</si>
  <si>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</si>
  <si>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</si>
  <si>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</si>
  <si>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</si>
  <si>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</si>
  <si>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</si>
  <si>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</si>
  <si>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</si>
  <si>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</si>
  <si>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</si>
  <si>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</si>
  <si>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</si>
  <si>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</si>
  <si>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</si>
  <si>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</si>
  <si>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</si>
  <si>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</si>
  <si>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</si>
  <si>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</si>
  <si>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</si>
  <si>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</si>
  <si>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</si>
  <si>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</si>
  <si>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</si>
  <si>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</si>
  <si>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</si>
  <si>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</si>
  <si>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</si>
  <si>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</si>
  <si>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</si>
  <si>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</si>
  <si>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</si>
  <si>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</si>
  <si>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</si>
  <si>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</si>
  <si>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</si>
  <si>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</si>
  <si>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</si>
  <si>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</si>
  <si>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</si>
  <si>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</si>
  <si>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</si>
  <si>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</si>
  <si>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</si>
  <si>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</si>
  <si>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</si>
  <si>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</si>
  <si>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</si>
  <si>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</si>
  <si>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</si>
  <si>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</si>
  <si>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</si>
  <si>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</si>
  <si>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</si>
  <si>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</si>
  <si>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</si>
  <si>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</si>
  <si>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</si>
  <si>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</si>
  <si>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</si>
  <si>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</si>
  <si>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</si>
  <si>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</si>
  <si>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</si>
  <si>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</si>
  <si>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</si>
  <si>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</si>
  <si>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</si>
  <si>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</si>
  <si>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</si>
  <si>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</si>
  <si>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</si>
  <si>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</si>
  <si>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</si>
  <si>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</si>
  <si>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</si>
  <si>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</si>
  <si>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</si>
  <si>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</si>
  <si>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</si>
  <si>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</si>
  <si>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</si>
  <si>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</si>
  <si>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</si>
  <si>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</si>
  <si>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</si>
  <si>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</si>
  <si>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</si>
  <si>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</si>
  <si>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</si>
  <si>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</si>
  <si>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</si>
  <si>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</si>
  <si>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</si>
  <si>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</si>
  <si>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</si>
  <si>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</si>
  <si>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</si>
  <si>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</si>
  <si>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</si>
  <si>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</si>
  <si>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</si>
  <si>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</si>
  <si>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</si>
  <si>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</si>
  <si>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</si>
  <si>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</si>
  <si>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</si>
  <si>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</si>
  <si>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</si>
  <si>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</si>
  <si>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</si>
  <si>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</si>
  <si>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</si>
  <si>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</si>
  <si>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</si>
  <si>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</si>
  <si>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</si>
  <si>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</si>
  <si>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</si>
  <si>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</si>
  <si>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</si>
  <si>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</si>
  <si>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</si>
  <si>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</si>
  <si>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</si>
  <si>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</si>
  <si>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</si>
  <si>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</si>
  <si>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</si>
  <si>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</si>
  <si>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</si>
  <si>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</si>
  <si>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</si>
  <si>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</si>
  <si>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</si>
  <si>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</si>
  <si>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</si>
  <si>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</si>
  <si>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</si>
  <si>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</si>
  <si>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</si>
  <si>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</si>
  <si>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</si>
  <si>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</si>
  <si>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</si>
  <si>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</si>
  <si>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</si>
  <si>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</si>
  <si>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</si>
  <si>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</si>
  <si>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</si>
  <si>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</si>
  <si>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</si>
  <si>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</si>
  <si>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</si>
  <si>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</si>
  <si>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</si>
  <si>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</si>
  <si>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</si>
  <si>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</si>
  <si>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</si>
  <si>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</si>
  <si>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</si>
  <si>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</si>
  <si>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</si>
  <si>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</si>
  <si>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</si>
  <si>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</si>
  <si>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</si>
  <si>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</si>
  <si>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</si>
  <si>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</si>
  <si>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</si>
  <si>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</si>
  <si>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</si>
  <si>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</si>
  <si>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</si>
  <si>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</si>
  <si>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</si>
  <si>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</si>
  <si>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</si>
  <si>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</si>
  <si>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</si>
  <si>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</si>
  <si>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</si>
  <si>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</si>
  <si>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</si>
  <si>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</si>
  <si>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</si>
  <si>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</si>
  <si>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</si>
  <si>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</si>
  <si>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</si>
  <si>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</si>
  <si>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</si>
  <si>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</si>
  <si>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</si>
  <si>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</si>
  <si>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</si>
  <si>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</si>
  <si>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</si>
  <si>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</si>
  <si>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</si>
  <si>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</si>
  <si>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</si>
  <si>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</si>
  <si>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</si>
  <si>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</si>
  <si>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</si>
  <si>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</si>
  <si>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</si>
  <si>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</si>
  <si>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</si>
  <si>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</si>
  <si>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</si>
  <si>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</si>
  <si>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</si>
  <si>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</si>
  <si>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</si>
  <si>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</si>
  <si>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</si>
  <si>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</si>
  <si>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</si>
  <si>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</si>
  <si>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</si>
  <si>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</si>
  <si>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</si>
  <si>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</si>
  <si>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</si>
  <si>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</si>
  <si>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</si>
  <si>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</si>
  <si>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</si>
  <si>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</si>
  <si>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</si>
  <si>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</si>
  <si>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</si>
  <si>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</si>
  <si>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</si>
  <si>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</si>
  <si>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</si>
  <si>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</si>
  <si>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</si>
  <si>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</si>
  <si>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</si>
  <si>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</si>
  <si>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</si>
  <si>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</si>
  <si>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</si>
  <si>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</si>
  <si>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</si>
  <si>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</si>
  <si>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</si>
  <si>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</si>
  <si>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</si>
  <si>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</si>
  <si>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</si>
  <si>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</si>
  <si>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</si>
  <si>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</si>
  <si>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</si>
  <si>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</si>
  <si>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</si>
  <si>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</si>
  <si>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</si>
  <si>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</si>
  <si>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</si>
  <si>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</si>
  <si>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</si>
  <si>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</si>
  <si>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</si>
  <si>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</si>
  <si>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</si>
  <si>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</si>
  <si>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</si>
  <si>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</si>
  <si>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</si>
  <si>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</si>
  <si>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</si>
  <si>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</si>
  <si>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</si>
  <si>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</si>
  <si>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</si>
  <si>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</si>
  <si>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</si>
  <si>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</si>
  <si>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</si>
  <si>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</si>
  <si>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</si>
  <si>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</si>
  <si>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</si>
  <si>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</si>
  <si>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</si>
  <si>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</si>
  <si>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</si>
  <si>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</si>
  <si>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</si>
  <si>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</si>
  <si>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</si>
  <si>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</si>
  <si>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</si>
  <si>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</si>
  <si>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</si>
  <si>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</si>
  <si>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</si>
  <si>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</si>
  <si>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</si>
  <si>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</si>
  <si>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</si>
  <si>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</si>
  <si>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</si>
  <si>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</si>
  <si>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</si>
  <si>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</si>
  <si>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</si>
  <si>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</si>
  <si>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</si>
  <si>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</si>
  <si>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</si>
  <si>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</si>
  <si>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</si>
  <si>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</si>
  <si>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</si>
  <si>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</si>
  <si>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</si>
  <si>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</si>
  <si>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</si>
  <si>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</si>
  <si>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</si>
  <si>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</si>
  <si>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</si>
  <si>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</si>
  <si>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</si>
  <si>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</si>
  <si>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</si>
  <si>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</si>
  <si>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</si>
  <si>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</si>
  <si>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</si>
  <si>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</si>
  <si>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</si>
  <si>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</si>
  <si>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</si>
  <si>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</si>
  <si>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</si>
  <si>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</si>
  <si>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</si>
  <si>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</si>
  <si>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</si>
  <si>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</si>
  <si>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</si>
  <si>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</si>
  <si>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</si>
  <si>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</si>
  <si>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</si>
  <si>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</si>
  <si>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</si>
  <si>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</si>
  <si>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</si>
  <si>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</si>
  <si>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</si>
  <si>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</si>
  <si>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</si>
  <si>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</si>
  <si>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</si>
  <si>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</si>
  <si>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</si>
  <si>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</si>
  <si>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</si>
  <si>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</si>
  <si>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</si>
  <si>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</si>
  <si>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</si>
  <si>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</si>
  <si>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</si>
  <si>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</si>
  <si>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</si>
  <si>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</si>
  <si>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</si>
  <si>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</si>
  <si>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</si>
  <si>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</si>
  <si>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</si>
  <si>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</si>
  <si>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</si>
  <si>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</si>
  <si>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</si>
  <si>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</si>
  <si>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</si>
  <si>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</si>
  <si>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</si>
  <si>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</si>
  <si>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</si>
  <si>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</si>
  <si>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</si>
  <si>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</si>
  <si>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</si>
  <si>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</si>
  <si>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</si>
  <si>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</si>
  <si>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</si>
  <si>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</si>
  <si>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</si>
  <si>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</si>
  <si>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</si>
  <si>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</si>
  <si>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</si>
  <si>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</si>
  <si>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</si>
  <si>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</si>
  <si>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</si>
  <si>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</si>
  <si>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</si>
  <si>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</si>
  <si>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</si>
  <si>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</si>
  <si>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</si>
  <si>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</si>
  <si>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</si>
  <si>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</si>
  <si>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</si>
  <si>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</si>
  <si>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</si>
  <si>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</si>
  <si>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</si>
  <si>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</si>
  <si>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</si>
  <si>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</si>
  <si>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</si>
  <si>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</si>
  <si>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</si>
  <si>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</si>
  <si>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</si>
  <si>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</si>
  <si>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</si>
  <si>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</si>
  <si>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</si>
  <si>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</si>
  <si>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</si>
  <si>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</si>
  <si>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</si>
  <si>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</si>
  <si>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</si>
  <si>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</si>
  <si>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</si>
  <si>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</si>
  <si>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</si>
  <si>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</si>
  <si>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</si>
  <si>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</si>
  <si>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</si>
  <si>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</si>
  <si>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</si>
  <si>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</si>
  <si>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</si>
  <si>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</si>
  <si>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</si>
  <si>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</si>
  <si>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</si>
  <si>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</si>
  <si>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</si>
  <si>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</si>
  <si>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</si>
  <si>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</si>
  <si>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</si>
  <si>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</si>
  <si>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</si>
  <si>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</si>
  <si>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</si>
  <si>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</si>
  <si>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</si>
  <si>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</si>
  <si>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</si>
  <si>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</si>
  <si>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</si>
  <si>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</si>
  <si>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</si>
  <si>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</si>
  <si>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</si>
  <si>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</si>
  <si>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</si>
  <si>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</si>
  <si>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</si>
  <si>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</si>
  <si>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</si>
  <si>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</si>
  <si>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</si>
  <si>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</si>
  <si>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</si>
  <si>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</si>
  <si>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</si>
  <si>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</si>
  <si>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</si>
  <si>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</si>
  <si>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</si>
  <si>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</si>
  <si>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</si>
  <si>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</si>
  <si>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</si>
  <si>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</si>
  <si>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</si>
  <si>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</si>
  <si>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</si>
  <si>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</si>
  <si>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</si>
  <si>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</si>
  <si>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</si>
  <si>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</si>
  <si>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</si>
  <si>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</si>
  <si>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</si>
  <si>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</si>
  <si>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</si>
  <si>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</si>
  <si>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</si>
  <si>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</si>
  <si>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</si>
  <si>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</si>
  <si>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</si>
  <si>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</si>
  <si>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</si>
  <si>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</si>
  <si>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</si>
  <si>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</si>
  <si>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</si>
  <si>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</si>
  <si>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</si>
  <si>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</si>
  <si>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</si>
  <si>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</si>
  <si>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</si>
  <si>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</si>
  <si>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</si>
  <si>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</si>
  <si>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</si>
  <si>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</si>
  <si>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</si>
  <si>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</si>
  <si>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</si>
  <si>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</si>
  <si>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</si>
  <si>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</si>
  <si>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</si>
  <si>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</si>
  <si>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</si>
  <si>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</si>
  <si>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</si>
  <si>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</si>
  <si>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</si>
  <si>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</si>
  <si>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</si>
  <si>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</si>
  <si>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</si>
  <si>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</si>
  <si>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</si>
  <si>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</si>
  <si>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</si>
  <si>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</si>
  <si>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</si>
  <si>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</si>
  <si>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</si>
  <si>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</si>
  <si>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</si>
  <si>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</si>
  <si>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</si>
  <si>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</si>
  <si>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</si>
  <si>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</si>
  <si>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</si>
  <si>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</si>
  <si>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</si>
  <si>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</si>
  <si>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</si>
  <si>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</si>
  <si>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</si>
  <si>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</si>
  <si>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</si>
  <si>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</si>
  <si>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</si>
  <si>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</si>
  <si>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</si>
  <si>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</si>
  <si>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</si>
  <si>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</si>
  <si>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</si>
  <si>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</si>
  <si>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</si>
  <si>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</si>
  <si>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</si>
  <si>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</si>
  <si>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</si>
  <si>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</si>
  <si>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</si>
  <si>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</si>
  <si>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</si>
  <si>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</si>
  <si>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</si>
  <si>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</si>
  <si>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</si>
  <si>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</si>
  <si>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</si>
  <si>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</si>
  <si>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</si>
  <si>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</si>
  <si>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</si>
  <si>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</si>
  <si>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</si>
  <si>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</si>
  <si>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</si>
  <si>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</si>
  <si>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</si>
  <si>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</si>
  <si>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</si>
  <si>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</si>
  <si>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</si>
  <si>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</si>
  <si>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</si>
  <si>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</si>
  <si>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</si>
  <si>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</si>
  <si>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</si>
  <si>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</si>
  <si>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</si>
  <si>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</si>
  <si>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</si>
  <si>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</si>
  <si>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</si>
  <si>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</si>
  <si>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</si>
  <si>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</si>
  <si>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</si>
  <si>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</si>
  <si>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</si>
  <si>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</si>
  <si>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</si>
  <si>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</si>
  <si>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</si>
  <si>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</si>
  <si>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</si>
  <si>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</si>
  <si>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</si>
  <si>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</si>
  <si>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</si>
  <si>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</si>
  <si>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</si>
  <si>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</si>
  <si>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</si>
  <si>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</si>
  <si>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</si>
  <si>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</si>
  <si>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</si>
  <si>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</si>
  <si>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</si>
  <si>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</si>
  <si>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</si>
  <si>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</si>
  <si>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</si>
  <si>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</si>
  <si>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</si>
  <si>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</si>
  <si>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</si>
  <si>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</si>
  <si>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</si>
  <si>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</si>
  <si>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</si>
  <si>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</si>
  <si>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</si>
  <si>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</si>
  <si>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</si>
  <si>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</si>
  <si>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</si>
  <si>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</si>
  <si>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</si>
  <si>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</si>
  <si>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</si>
  <si>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</si>
  <si>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</si>
  <si>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</si>
  <si>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</si>
  <si>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</si>
  <si>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</si>
  <si>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</si>
  <si>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</si>
  <si>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</si>
  <si>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</si>
  <si>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</si>
  <si>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</si>
  <si>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</si>
  <si>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</si>
  <si>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</si>
  <si>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</si>
  <si>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</si>
  <si>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</si>
  <si>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</si>
  <si>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</si>
  <si>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</si>
  <si>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</si>
  <si>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</si>
  <si>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</si>
  <si>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</si>
  <si>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</si>
  <si>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</si>
  <si>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</si>
  <si>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</si>
  <si>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</si>
  <si>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</si>
  <si>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</si>
  <si>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</si>
  <si>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</si>
  <si>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</si>
  <si>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</si>
  <si>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</si>
  <si>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</si>
  <si>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</si>
  <si>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</si>
  <si>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</si>
  <si>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</si>
  <si>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</si>
  <si>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</si>
  <si>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</si>
  <si>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</si>
  <si>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</si>
  <si>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</si>
  <si>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</si>
  <si>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</si>
  <si>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</si>
  <si>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</si>
  <si>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</si>
  <si>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</si>
  <si>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</si>
  <si>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</si>
  <si>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</si>
  <si>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</si>
  <si>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</si>
  <si>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</si>
  <si>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</si>
  <si>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</si>
  <si>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</si>
  <si>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</si>
  <si>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</si>
  <si>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</si>
  <si>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</si>
  <si>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</si>
  <si>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</si>
  <si>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</si>
  <si>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</si>
  <si>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</si>
  <si>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</si>
  <si>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</si>
  <si>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</si>
  <si>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</si>
  <si>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</si>
  <si>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</si>
  <si>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</si>
  <si>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</si>
  <si>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</si>
  <si>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</si>
  <si>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</si>
  <si>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</si>
  <si>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</si>
  <si>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</si>
  <si>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</si>
  <si>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</si>
  <si>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</si>
  <si>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</si>
  <si>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</si>
  <si>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</si>
  <si>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</si>
  <si>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</si>
  <si>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</si>
  <si>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</si>
  <si>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</si>
  <si>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</si>
  <si>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</si>
  <si>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</si>
  <si>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</si>
  <si>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</si>
  <si>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</si>
  <si>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</si>
  <si>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</si>
  <si>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</si>
  <si>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</si>
  <si>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</si>
  <si>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</si>
  <si>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</si>
  <si>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</si>
  <si>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</si>
  <si>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</si>
  <si>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</si>
  <si>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</si>
  <si>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</si>
  <si>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</si>
  <si>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</si>
  <si>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</si>
  <si>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</si>
  <si>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</si>
  <si>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</si>
  <si>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</si>
  <si>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</si>
  <si>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</si>
  <si>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</si>
  <si>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</si>
  <si>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</si>
  <si>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</si>
  <si>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</si>
  <si>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</si>
  <si>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</si>
  <si>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</si>
  <si>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</si>
  <si>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</si>
  <si>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</si>
  <si>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</si>
  <si>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</si>
  <si>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</si>
  <si>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</si>
  <si>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</si>
  <si>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</si>
  <si>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</si>
  <si>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</si>
  <si>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</si>
  <si>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</si>
  <si>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</si>
  <si>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</si>
  <si>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</si>
  <si>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</si>
  <si>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</si>
  <si>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</si>
  <si>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</si>
  <si>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</si>
  <si>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</si>
  <si>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</si>
  <si>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</si>
  <si>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</si>
  <si>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</si>
  <si>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</si>
  <si>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</si>
  <si>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</si>
  <si>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</si>
  <si>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</si>
  <si>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</si>
  <si>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</si>
  <si>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</si>
  <si>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</si>
  <si>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</si>
  <si>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</si>
  <si>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</si>
  <si>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</si>
  <si>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</si>
  <si>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</si>
  <si>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</si>
  <si>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</si>
  <si>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</si>
  <si>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</si>
  <si>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</si>
  <si>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</si>
  <si>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</si>
  <si>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</si>
  <si>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</si>
  <si>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</si>
  <si>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</si>
  <si>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</si>
  <si>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</si>
  <si>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</si>
  <si>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</si>
  <si>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</si>
  <si>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</si>
  <si>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</si>
  <si>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</si>
  <si>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</si>
  <si>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</si>
  <si>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</si>
  <si>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</si>
  <si>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</si>
  <si>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</si>
  <si>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</si>
  <si>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</si>
  <si>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</si>
  <si>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</si>
  <si>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</si>
  <si>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</si>
  <si>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</si>
  <si>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</si>
  <si>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</si>
  <si>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</si>
  <si>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</si>
  <si>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</si>
  <si>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</si>
  <si>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</si>
  <si>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</si>
  <si>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</si>
  <si>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</si>
  <si>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</si>
  <si>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</si>
  <si>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</si>
  <si>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</si>
  <si>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</si>
  <si>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</si>
  <si>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</si>
  <si>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</si>
  <si>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</si>
  <si>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</si>
  <si>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</si>
  <si>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</si>
  <si>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</si>
  <si>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</si>
  <si>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</si>
  <si>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</si>
  <si>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</si>
  <si>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</si>
  <si>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</si>
  <si>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</si>
  <si>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</si>
  <si>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</si>
  <si>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</si>
  <si>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</si>
  <si>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</si>
  <si>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</si>
  <si>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</si>
  <si>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</si>
  <si>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</si>
  <si>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</si>
  <si>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</si>
  <si>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</si>
  <si>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</si>
  <si>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</si>
  <si>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</si>
  <si>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</si>
  <si>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</si>
  <si>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</si>
  <si>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</si>
  <si>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</si>
  <si>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</si>
  <si>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</si>
  <si>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</si>
  <si>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</si>
  <si>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</si>
  <si>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</si>
  <si>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</si>
  <si>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</si>
  <si>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</si>
  <si>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</si>
  <si>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</si>
  <si>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</si>
  <si>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</si>
  <si>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</si>
  <si>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</si>
  <si>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</si>
  <si>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</si>
  <si>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</si>
  <si>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</si>
  <si>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</si>
  <si>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</si>
  <si>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</si>
  <si>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</si>
  <si>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</si>
  <si>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</si>
  <si>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</si>
  <si>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</si>
  <si>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</si>
  <si>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</si>
  <si>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</si>
  <si>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</si>
  <si>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</si>
  <si>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</si>
  <si>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</si>
  <si>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</si>
  <si>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</si>
  <si>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</si>
  <si>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</si>
  <si>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</si>
  <si>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</si>
  <si>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</si>
  <si>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</si>
  <si>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</si>
  <si>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</si>
  <si>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</si>
  <si>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</si>
  <si>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</si>
  <si>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</si>
  <si>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</si>
  <si>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</si>
  <si>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</si>
  <si>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</si>
  <si>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</si>
  <si>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</si>
  <si>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</si>
  <si>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</si>
  <si>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</si>
  <si>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</si>
  <si>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</si>
  <si>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</si>
  <si>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</si>
  <si>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</si>
  <si>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</si>
  <si>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</si>
  <si>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</si>
  <si>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</si>
  <si>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</si>
  <si>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</si>
  <si>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</si>
  <si>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</si>
  <si>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</si>
  <si>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</si>
  <si>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</si>
  <si>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</si>
  <si>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</si>
  <si>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</si>
  <si>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</si>
  <si>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</si>
  <si>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</si>
  <si>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</si>
  <si>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</si>
  <si>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</si>
  <si>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</si>
  <si>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</si>
  <si>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</si>
  <si>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</si>
  <si>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</si>
  <si>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</si>
  <si>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</si>
  <si>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</si>
  <si>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</si>
  <si>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</si>
  <si>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</si>
  <si>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</si>
  <si>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</si>
  <si>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</si>
  <si>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</si>
  <si>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</si>
  <si>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</si>
  <si>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</si>
  <si>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</si>
  <si>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</si>
  <si>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</si>
  <si>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</si>
  <si>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</si>
  <si>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</si>
  <si>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</si>
  <si>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</si>
  <si>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</si>
  <si>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</si>
  <si>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</si>
  <si>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</si>
  <si>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</si>
  <si>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</si>
  <si>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</si>
  <si>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</si>
  <si>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</si>
  <si>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</si>
  <si>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</si>
  <si>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</si>
  <si>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</si>
  <si>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</si>
  <si>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</si>
  <si>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</si>
  <si>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</si>
  <si>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</si>
  <si>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</si>
  <si>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</si>
  <si>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</si>
  <si>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</si>
  <si>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</si>
  <si>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</si>
  <si>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</si>
  <si>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</si>
  <si>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</si>
  <si>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</si>
  <si>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</si>
  <si>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</si>
  <si>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</si>
  <si>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</si>
  <si>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</si>
  <si>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</si>
  <si>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</si>
  <si>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</si>
  <si>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</si>
  <si>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</si>
  <si>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</si>
  <si>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</si>
  <si>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</si>
  <si>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</si>
  <si>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</si>
  <si>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</si>
  <si>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</si>
  <si>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</si>
  <si>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</si>
  <si>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</si>
  <si>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</si>
  <si>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</si>
  <si>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</si>
  <si>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</si>
  <si>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</si>
  <si>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</si>
  <si>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</si>
  <si>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</si>
  <si>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</si>
  <si>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</si>
  <si>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</si>
  <si>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</si>
  <si>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</si>
  <si>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</si>
  <si>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</si>
  <si>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</si>
  <si>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</si>
  <si>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</si>
  <si>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</si>
  <si>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</si>
  <si>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</si>
  <si>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</si>
  <si>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</si>
  <si>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</si>
  <si>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</si>
  <si>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</si>
  <si>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</si>
  <si>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</si>
  <si>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</si>
  <si>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</si>
  <si>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</si>
  <si>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</si>
  <si>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</si>
  <si>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</si>
  <si>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</si>
  <si>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</si>
  <si>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</si>
  <si>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</si>
  <si>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</si>
  <si>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</si>
  <si>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</si>
  <si>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</si>
  <si>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</si>
  <si>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</si>
  <si>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</si>
  <si>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</si>
  <si>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</si>
  <si>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</si>
  <si>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</si>
  <si>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</si>
  <si>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</si>
  <si>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</si>
  <si>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</si>
  <si>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</si>
  <si>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</si>
  <si>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</si>
  <si>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</si>
  <si>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</si>
  <si>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</si>
  <si>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</si>
  <si>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</si>
  <si>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</si>
  <si>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</si>
  <si>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</si>
  <si>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</si>
  <si>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</si>
  <si>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</si>
  <si>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</si>
  <si>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</si>
  <si>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</si>
  <si>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</si>
  <si>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</si>
  <si>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</si>
  <si>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</si>
  <si>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</si>
  <si>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</si>
  <si>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</si>
  <si>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</si>
  <si>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</si>
  <si>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</si>
  <si>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</si>
  <si>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</si>
  <si>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</si>
  <si>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</si>
  <si>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</si>
  <si>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</si>
  <si>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</si>
  <si>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</si>
  <si>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</si>
  <si>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</si>
  <si>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</si>
  <si>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</si>
  <si>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</si>
  <si>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</si>
  <si>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</si>
  <si>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</si>
  <si>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</si>
  <si>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</si>
  <si>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</si>
  <si>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</si>
  <si>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</si>
  <si>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</si>
  <si>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</si>
  <si>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</si>
  <si>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</si>
  <si>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</si>
  <si>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</si>
  <si>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</si>
  <si>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</si>
  <si>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</si>
  <si>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</si>
  <si>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</si>
  <si>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</si>
  <si>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</si>
  <si>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</si>
  <si>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</si>
  <si>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</si>
  <si>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</si>
  <si>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</si>
  <si>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</si>
  <si>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</si>
  <si>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</si>
  <si>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</si>
  <si>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</si>
  <si>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</si>
  <si>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</si>
  <si>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</si>
  <si>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</si>
  <si>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</si>
  <si>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</si>
  <si>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</si>
  <si>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</si>
  <si>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</si>
  <si>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</si>
  <si>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</si>
  <si>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</si>
  <si>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</si>
  <si>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</si>
  <si>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</si>
  <si>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</si>
  <si>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</si>
  <si>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</si>
  <si>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</si>
  <si>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</si>
  <si>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</si>
  <si>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</si>
  <si>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</si>
  <si>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</si>
  <si>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</si>
  <si>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</si>
  <si>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</si>
  <si>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</si>
  <si>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</si>
  <si>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</si>
  <si>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</si>
  <si>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</si>
  <si>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</si>
  <si>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</si>
  <si>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</si>
  <si>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</si>
  <si>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</si>
  <si>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</si>
  <si>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</si>
  <si>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</si>
  <si>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</si>
  <si>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</si>
  <si>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</si>
  <si>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</si>
  <si>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</si>
  <si>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</si>
  <si>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</si>
  <si>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</si>
  <si>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</si>
  <si>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</si>
  <si>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</si>
  <si>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</si>
  <si>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</si>
  <si>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</si>
  <si>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</si>
  <si>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</si>
  <si>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</si>
  <si>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</si>
  <si>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</si>
  <si>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</si>
  <si>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</si>
  <si>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</si>
  <si>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</si>
  <si>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</si>
  <si>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</si>
  <si>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</si>
  <si>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</si>
  <si>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</si>
  <si>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</si>
  <si>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</si>
  <si>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</si>
  <si>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</si>
  <si>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</si>
  <si>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</si>
  <si>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</si>
  <si>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</si>
  <si>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</si>
  <si>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</si>
  <si>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</si>
  <si>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</si>
  <si>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</si>
  <si>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</si>
  <si>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</si>
  <si>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</si>
  <si>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</si>
  <si>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</si>
  <si>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</si>
  <si>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</si>
  <si>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</si>
  <si>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</si>
  <si>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</si>
  <si>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</si>
  <si>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</si>
  <si>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</si>
  <si>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</si>
  <si>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</si>
  <si>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</si>
  <si>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</si>
  <si>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</si>
  <si>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</si>
  <si>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</si>
  <si>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</si>
  <si>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</si>
  <si>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</si>
  <si>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</si>
  <si>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</si>
  <si>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</si>
  <si>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</si>
  <si>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</si>
  <si>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</si>
  <si>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</si>
  <si>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</si>
  <si>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</si>
  <si>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</si>
  <si>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</si>
  <si>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</si>
  <si>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</si>
  <si>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</si>
  <si>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</si>
  <si>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</si>
  <si>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</si>
  <si>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</si>
  <si>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</si>
  <si>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</si>
  <si>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</si>
  <si>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</si>
  <si>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</si>
  <si>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</si>
  <si>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</si>
  <si>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</si>
  <si>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</si>
  <si>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</si>
  <si>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</si>
  <si>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</si>
  <si>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</si>
  <si>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</si>
  <si>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</si>
  <si>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</si>
  <si>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</si>
  <si>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</si>
  <si>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</si>
  <si>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</si>
  <si>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</si>
  <si>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</si>
  <si>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</si>
  <si>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</si>
  <si>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</si>
  <si>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</si>
  <si>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</si>
  <si>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</si>
  <si>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</si>
  <si>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</si>
  <si>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</si>
  <si>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</si>
  <si>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</si>
  <si>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</si>
  <si>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</si>
  <si>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</si>
  <si>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</si>
  <si>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</si>
  <si>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</si>
  <si>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</si>
  <si>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</si>
  <si>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</si>
  <si>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</si>
  <si>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</si>
  <si>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</si>
  <si>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</si>
  <si>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</si>
  <si>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</si>
  <si>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</si>
  <si>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</si>
  <si>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</si>
  <si>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</si>
  <si>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</si>
  <si>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</si>
  <si>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</si>
  <si>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</si>
  <si>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</si>
  <si>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</si>
  <si>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</si>
  <si>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</si>
  <si>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</si>
  <si>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</si>
  <si>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</si>
  <si>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</si>
  <si>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</si>
  <si>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</si>
  <si>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</si>
  <si>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</si>
  <si>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</si>
  <si>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</si>
  <si>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</si>
  <si>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</si>
  <si>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</si>
  <si>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</si>
  <si>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</si>
  <si>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</si>
  <si>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</si>
  <si>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</si>
  <si>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</si>
  <si>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</si>
  <si>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</si>
  <si>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</si>
  <si>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</si>
  <si>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</si>
  <si>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</si>
  <si>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</si>
  <si>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</si>
  <si>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</si>
  <si>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</si>
  <si>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</si>
  <si>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</si>
  <si>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</si>
  <si>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</si>
  <si>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</si>
  <si>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</si>
  <si>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</si>
  <si>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</si>
  <si>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</si>
  <si>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</si>
  <si>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</si>
  <si>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</si>
  <si>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</si>
  <si>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</si>
  <si>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</si>
  <si>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</si>
  <si>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</si>
  <si>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</si>
  <si>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</si>
  <si>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</si>
  <si>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</si>
  <si>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</si>
  <si>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</si>
  <si>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</si>
  <si>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</si>
  <si>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</si>
  <si>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</si>
  <si>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</si>
  <si>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</si>
  <si>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</si>
  <si>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</si>
  <si>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</si>
  <si>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</si>
  <si>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</si>
  <si>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</si>
  <si>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</si>
  <si>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</si>
  <si>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</si>
  <si>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</si>
  <si>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</si>
  <si>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</si>
  <si>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</si>
  <si>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</si>
  <si>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</si>
  <si>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</si>
  <si>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</si>
  <si>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</si>
  <si>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</si>
  <si>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</si>
  <si>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</si>
  <si>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</si>
  <si>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</si>
  <si>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</si>
  <si>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</si>
  <si>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</si>
  <si>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</si>
  <si>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</si>
  <si>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</si>
  <si>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</si>
  <si>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</si>
  <si>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</si>
  <si>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</si>
  <si>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</si>
  <si>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</si>
  <si>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</si>
  <si>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</si>
  <si>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</si>
  <si>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</si>
  <si>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</si>
  <si>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</si>
  <si>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</si>
  <si>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</si>
  <si>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</si>
  <si>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</si>
  <si>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</si>
  <si>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</si>
  <si>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</si>
  <si>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</si>
  <si>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</si>
  <si>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</si>
  <si>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</si>
  <si>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</si>
  <si>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</si>
  <si>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</si>
  <si>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</si>
  <si>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</si>
  <si>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</si>
  <si>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</si>
  <si>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</si>
  <si>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</si>
  <si>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</si>
  <si>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</si>
  <si>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</si>
  <si>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</si>
  <si>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</si>
  <si>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</si>
  <si>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</si>
  <si>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</si>
  <si>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</si>
  <si>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</si>
  <si>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</si>
  <si>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</si>
  <si>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</si>
  <si>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</si>
  <si>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</si>
  <si>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</si>
  <si>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</si>
  <si>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</si>
  <si>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</si>
  <si>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</si>
  <si>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</si>
  <si>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</si>
  <si>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</si>
  <si>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</si>
  <si>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</si>
  <si>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</si>
  <si>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</si>
  <si>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</si>
  <si>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</si>
  <si>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</si>
  <si>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</si>
  <si>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</si>
  <si>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</si>
  <si>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</si>
  <si>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</si>
  <si>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</si>
  <si>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</si>
  <si>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</si>
  <si>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</si>
  <si>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</si>
  <si>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</si>
  <si>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</si>
  <si>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</si>
  <si>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</si>
  <si>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</si>
  <si>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</si>
  <si>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</si>
  <si>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</si>
  <si>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</si>
  <si>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</si>
  <si>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</si>
  <si>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</si>
  <si>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</si>
  <si>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</si>
  <si>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</si>
  <si>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</si>
  <si>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</si>
  <si>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</si>
  <si>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</si>
  <si>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</si>
  <si>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</si>
  <si>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</si>
  <si>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</si>
  <si>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</si>
  <si>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</si>
  <si>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</si>
  <si>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</si>
  <si>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</si>
  <si>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</si>
  <si>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</si>
  <si>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</si>
  <si>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</si>
  <si>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</si>
  <si>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</si>
  <si>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</si>
  <si>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</si>
  <si>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</si>
  <si>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</si>
  <si>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</si>
  <si>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</si>
  <si>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</si>
  <si>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</si>
  <si>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</si>
  <si>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</si>
  <si>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</si>
  <si>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</si>
  <si>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</si>
  <si>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</si>
  <si>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</si>
  <si>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</si>
  <si>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</si>
  <si>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</si>
  <si>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</si>
  <si>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</si>
  <si>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</si>
  <si>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</si>
  <si>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</si>
  <si>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</si>
  <si>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</si>
  <si>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</si>
  <si>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</si>
  <si>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</si>
  <si>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</si>
  <si>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</si>
  <si>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</si>
  <si>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</si>
  <si>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</si>
  <si>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</si>
  <si>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</si>
  <si>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</si>
  <si>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</si>
  <si>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</si>
  <si>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</si>
  <si>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</si>
  <si>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</si>
  <si>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</si>
  <si>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</si>
  <si>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</si>
  <si>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</si>
  <si>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</si>
  <si>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</si>
  <si>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</si>
  <si>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</si>
  <si>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</si>
  <si>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</si>
  <si>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</si>
  <si>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</si>
  <si>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</si>
  <si>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</si>
  <si>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</si>
  <si>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</si>
  <si>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</si>
  <si>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</si>
  <si>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</si>
  <si>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</si>
  <si>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</si>
  <si>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</si>
  <si>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</si>
  <si>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</si>
  <si>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</si>
  <si>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</si>
  <si>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</si>
  <si>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</si>
  <si>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</si>
  <si>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</si>
  <si>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</si>
  <si>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</si>
  <si>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</si>
  <si>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</si>
  <si>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</si>
  <si>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</si>
  <si>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</si>
  <si>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</si>
  <si>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</si>
  <si>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</si>
  <si>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</si>
  <si>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</si>
  <si>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</si>
  <si>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</si>
  <si>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</si>
  <si>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</si>
  <si>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</si>
  <si>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</si>
  <si>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</si>
  <si>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</si>
  <si>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</si>
  <si>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</si>
  <si>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</si>
  <si>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</si>
  <si>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</si>
  <si>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</si>
  <si>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</si>
  <si>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</si>
  <si>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</si>
  <si>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</si>
  <si>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</si>
  <si>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</si>
  <si>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</si>
  <si>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</si>
  <si>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</si>
  <si>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</si>
  <si>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</si>
  <si>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</si>
  <si>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</si>
  <si>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</si>
  <si>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</si>
  <si>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</si>
  <si>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</si>
  <si>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</si>
  <si>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</si>
  <si>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</si>
  <si>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</si>
  <si>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</si>
  <si>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</si>
  <si>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</si>
  <si>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</si>
  <si>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</si>
  <si>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</si>
  <si>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</si>
  <si>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</si>
  <si>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</si>
  <si>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</si>
  <si>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</si>
  <si>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</si>
  <si>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</si>
  <si>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</si>
  <si>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</si>
  <si>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</si>
  <si>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</si>
  <si>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</si>
  <si>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</si>
  <si>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</si>
  <si>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</si>
  <si>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</si>
  <si>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</si>
  <si>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</si>
  <si>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</si>
  <si>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</si>
  <si>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</si>
  <si>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</si>
  <si>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</si>
  <si>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</si>
  <si>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</si>
  <si>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</si>
  <si>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</si>
  <si>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</si>
  <si>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</si>
  <si>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</si>
  <si>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</si>
  <si>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</si>
  <si>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</si>
  <si>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</si>
  <si>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</si>
  <si>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</si>
  <si>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</si>
  <si>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</si>
  <si>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</si>
  <si>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</si>
  <si>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</si>
  <si>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</si>
  <si>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</si>
  <si>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</si>
  <si>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</si>
  <si>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</si>
  <si>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</si>
  <si>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</si>
  <si>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</si>
  <si>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</si>
  <si>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</si>
  <si>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</si>
  <si>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</si>
  <si>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</si>
  <si>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</si>
  <si>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</si>
  <si>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</si>
  <si>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</si>
  <si>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</si>
  <si>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</si>
  <si>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</si>
  <si>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</si>
  <si>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</si>
  <si>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</si>
  <si>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</si>
  <si>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</si>
  <si>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</si>
  <si>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</si>
  <si>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</si>
  <si>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</si>
  <si>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</si>
  <si>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</si>
  <si>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</si>
  <si>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</si>
  <si>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</si>
  <si>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</si>
  <si>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</si>
  <si>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</si>
  <si>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</si>
  <si>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</si>
  <si>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</si>
  <si>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</si>
  <si>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</si>
  <si>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</si>
  <si>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</si>
  <si>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</si>
  <si>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</si>
  <si>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</si>
  <si>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</si>
  <si>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</si>
  <si>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</si>
  <si>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</si>
  <si>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</si>
  <si>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</si>
  <si>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</si>
  <si>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</si>
  <si>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</si>
  <si>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</si>
  <si>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</si>
  <si>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</si>
  <si>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</si>
  <si>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</si>
  <si>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</si>
  <si>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</si>
  <si>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</si>
  <si>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</si>
  <si>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</si>
  <si>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</si>
  <si>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</si>
  <si>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</si>
  <si>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</si>
  <si>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</si>
  <si>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</si>
  <si>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</si>
  <si>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</si>
  <si>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</si>
  <si>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</si>
  <si>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</si>
  <si>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</si>
  <si>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</si>
  <si>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</si>
  <si>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</si>
  <si>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</si>
  <si>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</si>
  <si>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</si>
  <si>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</si>
  <si>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</si>
  <si>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</si>
  <si>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</si>
  <si>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</si>
  <si>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</si>
  <si>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</si>
  <si>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</si>
  <si>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</si>
  <si>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</si>
  <si>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</si>
  <si>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</si>
  <si>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</si>
  <si>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</si>
  <si>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</si>
  <si>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</si>
  <si>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</si>
  <si>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</si>
  <si>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</si>
  <si>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</si>
  <si>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</si>
  <si>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</si>
  <si>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</si>
  <si>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</si>
  <si>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</si>
  <si>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</si>
  <si>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</si>
  <si>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</si>
  <si>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</si>
  <si>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</si>
  <si>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</si>
  <si>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</si>
  <si>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</si>
  <si>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</si>
  <si>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</si>
  <si>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</si>
  <si>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</si>
  <si>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</si>
  <si>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</si>
  <si>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</si>
  <si>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</si>
  <si>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</si>
  <si>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</si>
  <si>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</si>
  <si>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</si>
  <si>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</si>
  <si>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</si>
  <si>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</si>
  <si>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</si>
  <si>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</si>
  <si>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</si>
  <si>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</si>
  <si>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</si>
  <si>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</si>
  <si>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</si>
  <si>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</si>
  <si>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</si>
  <si>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</si>
  <si>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</si>
  <si>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</si>
  <si>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</si>
  <si>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</si>
  <si>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</si>
  <si>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</si>
  <si>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</si>
  <si>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</si>
  <si>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</si>
  <si>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</si>
  <si>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</si>
  <si>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</si>
  <si>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</si>
  <si>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</si>
  <si>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</si>
  <si>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</si>
  <si>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</si>
  <si>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</si>
  <si>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</si>
  <si>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</si>
  <si>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</si>
  <si>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</si>
  <si>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</si>
  <si>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</si>
  <si>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</si>
  <si>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</si>
  <si>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</si>
  <si>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</si>
  <si>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</si>
  <si>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</si>
  <si>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</si>
  <si>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</si>
  <si>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</si>
  <si>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</si>
  <si>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</si>
  <si>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</si>
  <si>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</si>
  <si>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</si>
  <si>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</si>
  <si>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</si>
  <si>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</si>
  <si>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</si>
  <si>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</si>
  <si>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</si>
  <si>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</si>
  <si>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</si>
  <si>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</si>
  <si>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</si>
  <si>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</si>
  <si>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</si>
  <si>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</si>
  <si>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</si>
  <si>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</si>
  <si>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</si>
  <si>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</si>
  <si>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</si>
  <si>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</si>
  <si>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</si>
  <si>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</si>
  <si>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</si>
  <si>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</si>
  <si>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</si>
  <si>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</si>
  <si>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</si>
  <si>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</si>
  <si>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</si>
  <si>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</si>
  <si>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</si>
  <si>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</si>
  <si>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</si>
  <si>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</si>
  <si>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</si>
  <si>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</si>
  <si>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</si>
  <si>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</si>
  <si>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</si>
  <si>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</si>
  <si>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</si>
  <si>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</si>
  <si>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</si>
  <si>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</si>
  <si>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</si>
  <si>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</si>
  <si>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</si>
  <si>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</si>
  <si>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</si>
  <si>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</si>
  <si>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</si>
  <si>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</si>
  <si>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</si>
  <si>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</si>
  <si>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</si>
  <si>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</si>
  <si>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</si>
  <si>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</si>
  <si>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</si>
  <si>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</si>
  <si>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</si>
  <si>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</si>
  <si>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</si>
  <si>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</si>
  <si>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</si>
  <si>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</si>
  <si>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</si>
  <si>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</si>
  <si>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</si>
  <si>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</si>
  <si>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</si>
  <si>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</si>
  <si>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</si>
  <si>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</si>
  <si>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</si>
  <si>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</si>
  <si>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</si>
  <si>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</si>
  <si>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</si>
  <si>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</si>
  <si>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</si>
  <si>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</si>
  <si>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</si>
  <si>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</si>
  <si>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</si>
  <si>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</si>
  <si>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</si>
  <si>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</si>
  <si>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</si>
  <si>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</si>
  <si>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</si>
  <si>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</si>
  <si>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</si>
  <si>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</si>
  <si>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</si>
  <si>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</si>
  <si>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</si>
  <si>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</si>
  <si>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</si>
  <si>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</si>
  <si>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</si>
  <si>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</si>
  <si>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</si>
  <si>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</si>
  <si>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</si>
  <si>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</si>
  <si>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</si>
  <si>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</si>
  <si>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</si>
  <si>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</si>
  <si>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</si>
  <si>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</si>
  <si>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</si>
  <si>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</si>
  <si>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</si>
  <si>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</si>
  <si>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</si>
  <si>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</si>
  <si>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</si>
  <si>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</si>
  <si>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</si>
  <si>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</si>
  <si>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</si>
  <si>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</si>
  <si>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</si>
  <si>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</si>
  <si>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</si>
  <si>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</si>
  <si>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</si>
  <si>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</si>
  <si>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</si>
  <si>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</si>
  <si>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</si>
  <si>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</si>
  <si>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</si>
  <si>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</si>
  <si>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</si>
  <si>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</si>
  <si>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</si>
  <si>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</si>
  <si>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</si>
  <si>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</si>
  <si>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</si>
  <si>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</si>
  <si>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</si>
  <si>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</si>
  <si>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</si>
  <si>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</si>
  <si>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</si>
  <si>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</si>
  <si>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</si>
  <si>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</si>
  <si>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</si>
  <si>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</si>
  <si>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</si>
  <si>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</si>
  <si>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</si>
  <si>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</si>
  <si>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</si>
  <si>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</si>
  <si>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</si>
  <si>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</si>
  <si>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</si>
  <si>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</si>
  <si>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</si>
  <si>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</si>
  <si>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</si>
  <si>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</si>
  <si>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</si>
  <si>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</si>
  <si>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</si>
  <si>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</si>
  <si>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</si>
  <si>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</si>
  <si>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</si>
  <si>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</si>
  <si>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</si>
  <si>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</si>
  <si>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</si>
  <si>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</si>
  <si>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</si>
  <si>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</si>
  <si>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</si>
  <si>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</si>
  <si>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</si>
  <si>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</si>
  <si>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</si>
  <si>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</si>
  <si>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</si>
  <si>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</si>
  <si>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</si>
  <si>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</si>
  <si>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</si>
  <si>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</si>
  <si>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</si>
  <si>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</si>
  <si>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</si>
  <si>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</si>
  <si>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</si>
  <si>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</si>
  <si>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</si>
  <si>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</si>
  <si>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</si>
  <si>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</si>
  <si>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</si>
  <si>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</si>
  <si>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</si>
  <si>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</si>
  <si>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</si>
  <si>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</si>
  <si>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</si>
  <si>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</si>
  <si>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</si>
  <si>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</si>
  <si>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</si>
  <si>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</si>
  <si>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</si>
  <si>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</si>
  <si>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</si>
  <si>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</si>
  <si>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</si>
  <si>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</si>
  <si>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</si>
  <si>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</si>
  <si>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</si>
  <si>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</si>
  <si>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</si>
  <si>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</si>
  <si>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</si>
  <si>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</si>
  <si>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</si>
  <si>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</si>
  <si>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</si>
  <si>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</si>
  <si>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</si>
  <si>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</si>
  <si>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</si>
  <si>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</si>
  <si>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</si>
  <si>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</si>
  <si>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</si>
  <si>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</si>
  <si>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</si>
  <si>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</si>
  <si>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</si>
  <si>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</si>
  <si>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</si>
  <si>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</si>
  <si>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</si>
  <si>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</si>
  <si>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</si>
  <si>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</si>
  <si>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</si>
  <si>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</si>
  <si>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</si>
  <si>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</si>
  <si>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</si>
  <si>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</si>
  <si>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</si>
  <si>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</si>
  <si>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</si>
  <si>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</si>
  <si>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</si>
  <si>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</si>
  <si>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</si>
  <si>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</si>
  <si>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</si>
  <si>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</si>
  <si>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</si>
  <si>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</si>
  <si>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</si>
  <si>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</si>
  <si>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</si>
  <si>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</si>
  <si>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</si>
  <si>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</si>
  <si>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</si>
  <si>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</si>
  <si>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</si>
  <si>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</si>
  <si>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</si>
  <si>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</si>
  <si>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</si>
  <si>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</si>
  <si>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</si>
  <si>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</si>
  <si>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</si>
  <si>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</si>
  <si>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</si>
  <si>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</si>
  <si>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</si>
  <si>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</si>
  <si>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</si>
  <si>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</si>
  <si>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</si>
  <si>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</si>
  <si>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</si>
  <si>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</si>
  <si>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</si>
  <si>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</si>
  <si>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</si>
  <si>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</si>
  <si>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</si>
  <si>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</si>
  <si>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</si>
  <si>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</si>
  <si>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</si>
  <si>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</si>
  <si>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</si>
  <si>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</si>
  <si>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</si>
  <si>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</si>
  <si>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</si>
  <si>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</si>
  <si>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</si>
  <si>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</si>
  <si>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</si>
  <si>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</si>
  <si>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</si>
  <si>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</si>
  <si>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</si>
  <si>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</si>
  <si>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</si>
  <si>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</si>
  <si>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</si>
  <si>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</si>
  <si>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</si>
  <si>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</si>
  <si>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</si>
  <si>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</si>
  <si>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</si>
  <si>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</si>
  <si>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</si>
  <si>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</si>
  <si>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</si>
  <si>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</si>
  <si>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</si>
  <si>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</si>
  <si>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</si>
  <si>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</si>
  <si>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</si>
  <si>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</si>
  <si>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</si>
  <si>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</si>
  <si>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</si>
  <si>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</si>
  <si>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</si>
  <si>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</si>
  <si>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</si>
  <si>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</si>
  <si>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</si>
  <si>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</si>
  <si>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</si>
  <si>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</si>
  <si>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</si>
  <si>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</si>
  <si>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</si>
  <si>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</si>
  <si>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</si>
  <si>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</si>
  <si>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</si>
  <si>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</si>
  <si>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</si>
  <si>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</si>
  <si>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</si>
  <si>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</si>
  <si>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</si>
  <si>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</si>
  <si>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</si>
  <si>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</si>
  <si>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</si>
  <si>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</si>
  <si>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</si>
  <si>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</si>
  <si>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</si>
  <si>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</si>
  <si>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</si>
  <si>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</si>
  <si>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</si>
  <si>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</si>
  <si>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</si>
  <si>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</si>
  <si>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</si>
  <si>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</si>
  <si>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</si>
  <si>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</si>
  <si>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</si>
  <si>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</si>
  <si>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</si>
  <si>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</si>
  <si>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</si>
  <si>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</si>
  <si>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</si>
  <si>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</si>
  <si>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</si>
  <si>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</si>
  <si>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</si>
  <si>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</si>
  <si>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</si>
  <si>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</si>
  <si>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</si>
  <si>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</si>
  <si>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</si>
  <si>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</si>
  <si>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</si>
  <si>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</si>
  <si>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</si>
  <si>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</si>
  <si>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</si>
  <si>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</si>
  <si>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</si>
  <si>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</si>
  <si>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</si>
  <si>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</si>
  <si>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</si>
  <si>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</si>
  <si>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</si>
  <si>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</si>
  <si>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</si>
  <si>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</si>
  <si>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</si>
  <si>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</si>
  <si>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</si>
  <si>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</si>
  <si>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</si>
  <si>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</si>
  <si>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</si>
  <si>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</si>
  <si>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</si>
  <si>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</si>
  <si>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</si>
  <si>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</si>
  <si>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</si>
  <si>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</si>
  <si>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</si>
  <si>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</si>
  <si>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</si>
  <si>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</si>
  <si>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</si>
  <si>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</si>
  <si>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</si>
  <si>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</si>
  <si>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</si>
  <si>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</si>
  <si>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</si>
  <si>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</si>
  <si>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</si>
  <si>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</si>
  <si>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</si>
  <si>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</si>
  <si>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</si>
  <si>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</si>
  <si>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</si>
  <si>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</si>
  <si>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</si>
  <si>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</si>
  <si>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</si>
  <si>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</si>
  <si>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</si>
  <si>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</si>
  <si>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</si>
  <si>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</si>
  <si>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</si>
  <si>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</si>
  <si>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</si>
  <si>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</si>
  <si>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</si>
  <si>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</si>
  <si>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</si>
  <si>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</si>
  <si>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</si>
  <si>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</si>
  <si>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</si>
  <si>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</si>
  <si>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</si>
  <si>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</si>
  <si>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</si>
  <si>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</si>
  <si>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</si>
  <si>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</si>
  <si>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</si>
  <si>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</si>
  <si>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</si>
  <si>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</si>
  <si>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</si>
  <si>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</si>
  <si>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</si>
  <si>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</si>
  <si>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</si>
  <si>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</si>
  <si>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</si>
  <si>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</si>
  <si>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</si>
  <si>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</si>
  <si>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</si>
  <si>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</si>
  <si>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</si>
  <si>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</si>
  <si>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</si>
  <si>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</si>
  <si>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</si>
  <si>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</si>
  <si>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</si>
  <si>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</si>
  <si>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</si>
  <si>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</si>
  <si>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</si>
  <si>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</si>
  <si>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</si>
  <si>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</si>
  <si>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</si>
  <si>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</si>
  <si>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</si>
  <si>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</si>
  <si>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</si>
  <si>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</si>
  <si>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</si>
  <si>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</si>
  <si>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</si>
  <si>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</si>
  <si>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</si>
  <si>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</si>
  <si>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</si>
  <si>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</si>
  <si>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</si>
  <si>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</si>
  <si>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</si>
  <si>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</si>
  <si>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</si>
  <si>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</si>
  <si>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</si>
  <si>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</si>
  <si>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</si>
  <si>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</si>
  <si>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</si>
  <si>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</si>
  <si>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</si>
  <si>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</si>
  <si>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</si>
  <si>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</si>
  <si>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</si>
  <si>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</si>
  <si>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</si>
  <si>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</si>
  <si>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</si>
  <si>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</si>
  <si>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</si>
  <si>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</si>
  <si>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</si>
  <si>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</si>
  <si>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</si>
  <si>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</si>
  <si>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</si>
  <si>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</si>
  <si>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</si>
  <si>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</si>
  <si>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</si>
  <si>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</si>
  <si>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</si>
  <si>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</si>
  <si>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</si>
  <si>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</si>
  <si>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</si>
  <si>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</si>
  <si>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</si>
  <si>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</si>
  <si>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</si>
  <si>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</si>
  <si>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</si>
  <si>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</si>
  <si>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</si>
  <si>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</si>
  <si>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</si>
  <si>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</si>
  <si>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</si>
  <si>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</si>
  <si>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</si>
  <si>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</si>
  <si>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</si>
  <si>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</si>
  <si>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</si>
  <si>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</si>
  <si>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</si>
  <si>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</si>
  <si>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</si>
  <si>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</si>
  <si>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</si>
  <si>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</si>
  <si>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</si>
  <si>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</si>
  <si>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</si>
  <si>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</si>
  <si>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</si>
  <si>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</si>
  <si>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</si>
  <si>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</si>
  <si>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</si>
  <si>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</si>
  <si>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</si>
  <si>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</si>
  <si>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</si>
  <si>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</si>
  <si>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</si>
  <si>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</si>
  <si>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</si>
  <si>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</si>
  <si>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</si>
  <si>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</si>
  <si>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</si>
  <si>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</si>
  <si>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</si>
  <si>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</si>
  <si>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</si>
  <si>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</si>
  <si>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</si>
  <si>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</si>
  <si>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</si>
  <si>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</si>
  <si>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</si>
  <si>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</si>
  <si>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</si>
  <si>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</si>
  <si>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</si>
  <si>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</si>
  <si>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</si>
  <si>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</si>
  <si>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</si>
  <si>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</si>
  <si>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</si>
  <si>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</si>
  <si>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</si>
  <si>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</si>
  <si>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</si>
  <si>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</si>
  <si>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</si>
  <si>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</si>
  <si>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</si>
  <si>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</si>
  <si>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</si>
  <si>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</si>
  <si>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</si>
  <si>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</si>
  <si>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</si>
  <si>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</si>
  <si>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</si>
  <si>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</si>
  <si>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</si>
  <si>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</si>
  <si>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</si>
  <si>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</si>
  <si>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</si>
  <si>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</si>
  <si>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</si>
  <si>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</si>
  <si>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</si>
  <si>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</si>
  <si>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</si>
  <si>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</si>
  <si>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</si>
  <si>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</si>
  <si>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</si>
  <si>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</si>
  <si>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</si>
  <si>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</si>
  <si>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</si>
  <si>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</si>
  <si>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</si>
  <si>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</si>
  <si>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</si>
  <si>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</si>
  <si>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</si>
  <si>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</si>
  <si>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</si>
  <si>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</si>
  <si>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</si>
  <si>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</si>
  <si>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</si>
  <si>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</si>
  <si>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</si>
  <si>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</si>
  <si>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</si>
  <si>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</si>
  <si>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</si>
  <si>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</si>
  <si>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</si>
  <si>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</si>
  <si>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</si>
  <si>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</si>
  <si>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</si>
  <si>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</si>
  <si>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</si>
  <si>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</si>
  <si>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</si>
  <si>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</si>
  <si>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</si>
  <si>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</si>
  <si>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</si>
  <si>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</si>
  <si>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</si>
  <si>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</si>
  <si>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</si>
  <si>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</si>
  <si>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</si>
  <si>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</si>
  <si>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</si>
  <si>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</si>
  <si>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</si>
  <si>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</si>
  <si>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</si>
  <si>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</si>
  <si>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</si>
  <si>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</si>
  <si>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</si>
  <si>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</si>
  <si>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</si>
  <si>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</si>
  <si>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</si>
  <si>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</si>
  <si>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</si>
  <si>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</si>
  <si>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</si>
  <si>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</si>
  <si>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</si>
  <si>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</si>
  <si>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</si>
  <si>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</si>
  <si>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</si>
  <si>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</si>
  <si>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</si>
  <si>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</si>
  <si>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</si>
  <si>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</si>
  <si>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</si>
  <si>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</si>
  <si>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</si>
  <si>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</si>
  <si>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</si>
  <si>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</si>
  <si>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</si>
  <si>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</si>
  <si>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</si>
  <si>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</si>
  <si>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</si>
  <si>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</si>
  <si>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</si>
  <si>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</si>
  <si>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</si>
  <si>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</si>
  <si>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</si>
  <si>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</si>
  <si>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</si>
  <si>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</si>
  <si>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</si>
  <si>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</si>
  <si>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</si>
  <si>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</si>
  <si>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</si>
  <si>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</si>
  <si>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</si>
  <si>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</si>
  <si>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</si>
  <si>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</si>
  <si>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</si>
  <si>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</si>
  <si>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</si>
  <si>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</si>
  <si>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</si>
  <si>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</si>
  <si>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</si>
  <si>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</si>
  <si>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</si>
  <si>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</si>
  <si>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</si>
  <si>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</si>
  <si>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</si>
  <si>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</si>
  <si>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</si>
  <si>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</si>
  <si>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</si>
  <si>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</si>
  <si>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</si>
  <si>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</si>
  <si>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</si>
  <si>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</si>
  <si>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</si>
  <si>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</si>
  <si>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</si>
  <si>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</si>
  <si>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</si>
  <si>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</si>
  <si>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</si>
  <si>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</si>
  <si>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</si>
  <si>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</si>
  <si>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</si>
  <si>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</si>
  <si>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</si>
  <si>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</si>
  <si>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</si>
  <si>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</si>
  <si>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</si>
  <si>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</si>
  <si>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</si>
  <si>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</si>
  <si>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</si>
  <si>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</si>
  <si>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</si>
  <si>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</si>
  <si>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</si>
  <si>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</si>
  <si>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</si>
  <si>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</si>
  <si>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</si>
  <si>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</si>
  <si>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</si>
  <si>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</si>
  <si>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</si>
  <si>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</si>
  <si>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</si>
  <si>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</si>
  <si>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</si>
  <si>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</si>
  <si>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</si>
  <si>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</si>
  <si>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</si>
  <si>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</si>
  <si>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</si>
  <si>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</si>
  <si>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</si>
  <si>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</si>
  <si>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</si>
  <si>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</si>
  <si>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</si>
  <si>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</si>
  <si>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</si>
  <si>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</si>
  <si>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</si>
  <si>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</si>
  <si>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</si>
  <si>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</si>
  <si>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</si>
  <si>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</si>
  <si>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</si>
  <si>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</si>
  <si>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</si>
  <si>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</si>
  <si>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</si>
  <si>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</si>
  <si>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</si>
  <si>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</si>
  <si>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</si>
  <si>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</si>
  <si>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</si>
  <si>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</si>
  <si>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</si>
  <si>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</si>
  <si>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</si>
  <si>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</si>
  <si>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</si>
  <si>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</si>
  <si>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</si>
  <si>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</si>
  <si>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</si>
  <si>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</si>
  <si>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</si>
  <si>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</si>
  <si>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</si>
  <si>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</si>
  <si>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</si>
  <si>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</si>
  <si>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</si>
  <si>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</si>
  <si>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</si>
  <si>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</si>
  <si>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</si>
  <si>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</si>
  <si>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</si>
  <si>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</si>
  <si>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</si>
  <si>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</si>
  <si>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</si>
  <si>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</si>
  <si>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</si>
  <si>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</si>
  <si>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</si>
  <si>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</si>
  <si>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</si>
  <si>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</si>
  <si>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</si>
  <si>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</si>
  <si>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</si>
  <si>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</si>
  <si>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</si>
  <si>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</si>
  <si>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</si>
  <si>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</si>
  <si>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</si>
  <si>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</si>
  <si>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</si>
  <si>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</si>
  <si>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</si>
  <si>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</si>
  <si>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</si>
  <si>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</si>
  <si>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</si>
  <si>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</si>
  <si>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</si>
  <si>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</si>
  <si>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</si>
  <si>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</si>
  <si>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</si>
  <si>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</si>
  <si>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</si>
  <si>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</si>
  <si>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</si>
  <si>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</si>
  <si>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</si>
  <si>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</si>
  <si>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</si>
  <si>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</si>
  <si>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</si>
  <si>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</si>
  <si>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</si>
  <si>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</si>
  <si>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</si>
  <si>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</si>
  <si>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</si>
  <si>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</si>
  <si>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</si>
  <si>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</si>
  <si>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</si>
  <si>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</si>
  <si>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</si>
  <si>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</si>
  <si>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</si>
  <si>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</si>
  <si>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</si>
  <si>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</si>
  <si>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</si>
  <si>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</si>
  <si>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</si>
  <si>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</si>
  <si>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</si>
  <si>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</si>
  <si>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</si>
  <si>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</si>
  <si>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</si>
  <si>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</si>
  <si>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</si>
  <si>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</si>
  <si>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</si>
  <si>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</si>
  <si>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</si>
  <si>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</si>
  <si>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</si>
  <si>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</si>
  <si>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</si>
  <si>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</si>
  <si>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</si>
  <si>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</si>
  <si>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</si>
  <si>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</si>
  <si>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</si>
  <si>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</si>
  <si>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</si>
  <si>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</si>
  <si>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</si>
  <si>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</si>
  <si>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</si>
  <si>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</si>
  <si>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</si>
  <si>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</si>
  <si>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</si>
  <si>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</si>
  <si>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</si>
  <si>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</si>
  <si>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</si>
  <si>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</si>
  <si>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</si>
  <si>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</si>
  <si>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</si>
  <si>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</si>
  <si>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</si>
  <si>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</si>
  <si>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</si>
  <si>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</si>
  <si>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</si>
  <si>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</si>
  <si>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</si>
  <si>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</si>
  <si>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</si>
  <si>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</si>
  <si>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</si>
  <si>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</si>
  <si>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</si>
  <si>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</si>
  <si>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</si>
  <si>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</si>
  <si>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</si>
  <si>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</si>
  <si>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</si>
  <si>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</si>
  <si>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</si>
  <si>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</si>
  <si>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</si>
  <si>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</si>
  <si>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</si>
  <si>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</si>
  <si>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</si>
  <si>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</si>
  <si>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</si>
  <si>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</si>
  <si>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</si>
  <si>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</si>
  <si>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</si>
  <si>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</si>
  <si>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</si>
  <si>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</si>
  <si>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</si>
  <si>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</si>
  <si>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</si>
  <si>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</si>
  <si>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</si>
  <si>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</si>
  <si>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</si>
  <si>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</si>
  <si>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</si>
  <si>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</si>
  <si>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</si>
  <si>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</si>
  <si>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</si>
  <si>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</si>
  <si>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</si>
  <si>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</si>
  <si>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</si>
  <si>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</si>
  <si>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</si>
  <si>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</si>
  <si>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</si>
  <si>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</si>
  <si>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</si>
  <si>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</si>
  <si>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</si>
  <si>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</si>
  <si>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</si>
  <si>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</si>
  <si>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</si>
  <si>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</si>
  <si>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</si>
  <si>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</si>
  <si>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</si>
  <si>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</si>
  <si>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</si>
  <si>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</si>
  <si>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</si>
  <si>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</si>
  <si>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</si>
  <si>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</si>
  <si>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</si>
  <si>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</si>
  <si>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</si>
  <si>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</si>
  <si>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</si>
  <si>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</si>
  <si>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</si>
  <si>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</si>
  <si>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</si>
  <si>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</si>
  <si>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</si>
  <si>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</si>
  <si>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</si>
  <si>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</si>
  <si>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</si>
  <si>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</si>
  <si>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</si>
  <si>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</si>
  <si>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</si>
  <si>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</si>
  <si>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</si>
  <si>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</si>
  <si>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</si>
  <si>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</si>
  <si>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</si>
  <si>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</si>
  <si>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</si>
  <si>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</si>
  <si>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</si>
  <si>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</si>
  <si>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</si>
  <si>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</si>
  <si>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</si>
  <si>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</si>
  <si>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</si>
  <si>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</si>
  <si>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</si>
  <si>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</si>
  <si>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</si>
  <si>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</si>
  <si>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</si>
  <si>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</si>
  <si>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</si>
  <si>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</si>
  <si>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</si>
  <si>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</si>
  <si>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</si>
  <si>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</si>
  <si>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</si>
  <si>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</si>
  <si>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</si>
  <si>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</si>
  <si>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</si>
  <si>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</si>
  <si>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</si>
  <si>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</si>
  <si>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</si>
  <si>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</si>
  <si>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</si>
  <si>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</si>
  <si>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</si>
  <si>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</si>
  <si>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</si>
  <si>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</si>
  <si>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</si>
  <si>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</si>
  <si>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</si>
  <si>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</si>
  <si>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</si>
  <si>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</si>
  <si>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</si>
  <si>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</si>
  <si>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</si>
  <si>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</si>
  <si>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</si>
  <si>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</si>
  <si>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</si>
  <si>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</si>
  <si>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</si>
  <si>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</si>
  <si>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</si>
  <si>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</si>
  <si>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</si>
  <si>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</si>
  <si>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</si>
  <si>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</si>
  <si>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</si>
  <si>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</si>
  <si>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</si>
  <si>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</si>
  <si>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</si>
  <si>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</si>
  <si>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</si>
  <si>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</si>
  <si>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</si>
  <si>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</si>
  <si>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</si>
  <si>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</si>
  <si>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</si>
  <si>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</si>
  <si>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</si>
  <si>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</si>
  <si>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</si>
  <si>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</si>
  <si>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</si>
  <si>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</si>
  <si>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</si>
  <si>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</si>
  <si>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</si>
  <si>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</si>
  <si>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</si>
  <si>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</si>
  <si>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</si>
  <si>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</si>
  <si>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</si>
  <si>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</si>
  <si>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</si>
  <si>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</si>
  <si>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</si>
  <si>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</si>
  <si>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</si>
  <si>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</si>
  <si>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</si>
  <si>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</si>
  <si>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</si>
  <si>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</si>
  <si>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</si>
  <si>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</si>
  <si>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</si>
  <si>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</si>
  <si>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</si>
  <si>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</si>
  <si>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</si>
  <si>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</si>
  <si>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</si>
  <si>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</si>
  <si>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</si>
  <si>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</si>
  <si>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</si>
  <si>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</si>
  <si>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</si>
  <si>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</si>
  <si>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</si>
  <si>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</si>
  <si>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</si>
  <si>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</si>
  <si>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</si>
  <si>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</si>
  <si>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</si>
  <si>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</si>
  <si>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</si>
  <si>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</si>
  <si>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</si>
  <si>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</si>
  <si>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</si>
  <si>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</si>
  <si>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</si>
  <si>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</si>
  <si>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</si>
  <si>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</si>
  <si>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</si>
  <si>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</si>
  <si>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</si>
  <si>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</si>
  <si>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</si>
  <si>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</si>
  <si>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</si>
  <si>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</si>
  <si>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</si>
  <si>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</si>
  <si>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</si>
  <si>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</si>
  <si>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</si>
  <si>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</si>
  <si>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</si>
  <si>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</si>
  <si>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</si>
  <si>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</si>
  <si>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</si>
  <si>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</si>
  <si>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</si>
  <si>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</si>
  <si>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</si>
  <si>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</si>
  <si>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</si>
  <si>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</si>
  <si>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</si>
  <si>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</si>
  <si>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</si>
  <si>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</si>
  <si>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</si>
  <si>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</si>
  <si>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</si>
  <si>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</si>
  <si>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</si>
  <si>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</si>
  <si>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</si>
  <si>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</si>
  <si>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</si>
  <si>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</si>
  <si>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</si>
  <si>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</si>
  <si>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</si>
  <si>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</si>
  <si>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</si>
  <si>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</si>
  <si>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</si>
  <si>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</si>
  <si>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</si>
  <si>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</si>
  <si>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</si>
  <si>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</si>
  <si>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</si>
  <si>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</si>
  <si>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</si>
  <si>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</si>
  <si>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</si>
  <si>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</si>
  <si>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</si>
  <si>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</si>
  <si>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</si>
  <si>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</si>
  <si>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</si>
  <si>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</si>
  <si>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</si>
  <si>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</si>
  <si>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</si>
  <si>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</si>
  <si>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</si>
  <si>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</si>
  <si>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</si>
  <si>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</si>
  <si>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</si>
  <si>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</si>
  <si>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</si>
  <si>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</si>
  <si>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</si>
  <si>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</si>
  <si>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</si>
  <si>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</si>
  <si>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</si>
  <si>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</si>
  <si>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</si>
  <si>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</si>
  <si>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</si>
  <si>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</si>
  <si>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</si>
  <si>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</si>
  <si>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</si>
  <si>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</si>
  <si>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</si>
  <si>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</si>
  <si>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</si>
  <si>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</si>
  <si>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</si>
  <si>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</si>
  <si>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</si>
  <si>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</si>
  <si>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</si>
  <si>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</si>
  <si>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</si>
  <si>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</si>
  <si>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</si>
  <si>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</si>
  <si>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</si>
  <si>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</si>
  <si>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</si>
  <si>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</si>
  <si>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</si>
  <si>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</si>
  <si>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</si>
  <si>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</si>
  <si>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</si>
  <si>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</si>
  <si>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</si>
  <si>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</si>
  <si>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</si>
  <si>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</si>
  <si>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</si>
  <si>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</si>
  <si>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</si>
  <si>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</si>
  <si>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</si>
  <si>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</si>
  <si>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</si>
  <si>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</si>
  <si>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</si>
  <si>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</si>
  <si>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</si>
  <si>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</si>
  <si>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</si>
  <si>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</si>
  <si>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</si>
  <si>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</si>
  <si>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</si>
  <si>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</si>
  <si>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</si>
  <si>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</si>
  <si>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</si>
  <si>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</si>
  <si>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</si>
  <si>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</si>
  <si>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</si>
  <si>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</si>
  <si>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</si>
  <si>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</si>
  <si>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</si>
  <si>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</si>
  <si>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</si>
  <si>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</si>
  <si>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</si>
  <si>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</si>
  <si>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</si>
  <si>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</si>
  <si>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</si>
  <si>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</si>
  <si>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</si>
  <si>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</si>
  <si>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</si>
  <si>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</si>
  <si>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</si>
  <si>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</si>
  <si>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</si>
  <si>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</si>
  <si>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</si>
  <si>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</si>
  <si>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</si>
  <si>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</si>
  <si>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</si>
  <si>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</si>
  <si>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</si>
  <si>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</si>
  <si>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</si>
  <si>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</si>
  <si>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</si>
  <si>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</si>
  <si>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</si>
  <si>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</si>
  <si>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</si>
  <si>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</si>
  <si>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</si>
  <si>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</si>
  <si>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</si>
  <si>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</si>
  <si>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</si>
  <si>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</si>
  <si>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</si>
  <si>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</si>
  <si>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</si>
  <si>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</si>
  <si>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</si>
  <si>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</si>
  <si>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</si>
  <si>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</si>
  <si>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</si>
  <si>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</si>
  <si>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</si>
  <si>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</si>
  <si>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</si>
  <si>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</si>
  <si>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</si>
  <si>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</si>
  <si>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</si>
  <si>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</si>
  <si>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</si>
  <si>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</si>
  <si>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</si>
  <si>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</si>
  <si>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</si>
  <si>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</si>
  <si>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</si>
  <si>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</si>
  <si>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</si>
  <si>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</si>
  <si>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</si>
  <si>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</si>
  <si>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</si>
  <si>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</si>
  <si>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</si>
  <si>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</si>
  <si>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</si>
  <si>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</si>
  <si>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</si>
  <si>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</si>
  <si>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</si>
  <si>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</si>
  <si>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</si>
  <si>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</si>
  <si>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</si>
  <si>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</si>
  <si>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</si>
  <si>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</si>
  <si>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</si>
  <si>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</si>
  <si>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</si>
  <si>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</si>
  <si>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</si>
  <si>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</si>
  <si>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</si>
  <si>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</si>
  <si>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</si>
  <si>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</si>
  <si>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</si>
  <si>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</si>
  <si>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</si>
  <si>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</si>
  <si>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</si>
  <si>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</si>
  <si>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</si>
  <si>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</si>
  <si>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</si>
  <si>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</si>
  <si>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</si>
  <si>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</si>
  <si>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</si>
  <si>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</si>
  <si>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</si>
  <si>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</si>
  <si>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</si>
  <si>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</si>
  <si>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</si>
  <si>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</si>
  <si>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</si>
  <si>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</si>
  <si>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</si>
  <si>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</si>
  <si>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</si>
  <si>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</si>
  <si>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</si>
  <si>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</si>
  <si>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</si>
  <si>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</si>
  <si>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</si>
  <si>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</si>
  <si>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</si>
  <si>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</si>
  <si>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</si>
  <si>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</si>
  <si>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</si>
  <si>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</si>
  <si>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</si>
  <si>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</si>
  <si>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</si>
  <si>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</si>
  <si>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</si>
  <si>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</si>
  <si>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</si>
  <si>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</si>
  <si>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</si>
  <si>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</si>
  <si>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</si>
  <si>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</si>
  <si>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</si>
  <si>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</si>
  <si>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</si>
  <si>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</si>
  <si>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</si>
  <si>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</si>
  <si>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</si>
  <si>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</si>
  <si>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</si>
  <si>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</si>
  <si>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</si>
  <si>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</si>
  <si>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</si>
  <si>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</si>
  <si>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</si>
  <si>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</si>
  <si>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</si>
  <si>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</si>
  <si>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</si>
  <si>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</si>
  <si>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</si>
  <si>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</si>
  <si>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</si>
  <si>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</si>
  <si>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</si>
  <si>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</si>
  <si>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</si>
  <si>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</si>
  <si>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</si>
  <si>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</si>
  <si>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</si>
  <si>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</si>
  <si>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</si>
  <si>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</si>
  <si>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</si>
  <si>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</si>
  <si>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</si>
  <si>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</si>
  <si>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</si>
  <si>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</si>
  <si>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</si>
  <si>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</si>
  <si>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</si>
  <si>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</si>
  <si>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</si>
  <si>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</si>
  <si>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</si>
  <si>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</si>
  <si>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</si>
  <si>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</si>
  <si>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</si>
  <si>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</si>
  <si>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</si>
  <si>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</si>
  <si>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</si>
  <si>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</si>
  <si>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</si>
  <si>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</si>
  <si>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</si>
  <si>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</si>
  <si>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</si>
  <si>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</si>
  <si>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</si>
  <si>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</si>
  <si>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</si>
  <si>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</si>
  <si>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</si>
  <si>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</si>
  <si>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</si>
  <si>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</si>
  <si>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</si>
  <si>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</si>
  <si>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</si>
  <si>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</si>
  <si>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</si>
  <si>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</si>
  <si>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</si>
  <si>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</si>
  <si>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</si>
  <si>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</si>
  <si>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</si>
  <si>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</si>
  <si>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</si>
  <si>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</si>
  <si>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</si>
  <si>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</si>
  <si>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</si>
  <si>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</si>
  <si>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</si>
  <si>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</si>
  <si>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</si>
  <si>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</si>
  <si>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</si>
  <si>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</si>
  <si>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</si>
  <si>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</si>
  <si>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</si>
  <si>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</si>
  <si>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</si>
  <si>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</si>
  <si>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</si>
  <si>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</si>
  <si>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</si>
  <si>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</si>
  <si>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</si>
  <si>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</si>
  <si>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</si>
  <si>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</si>
  <si>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</si>
  <si>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</si>
  <si>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</si>
  <si>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</si>
  <si>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</si>
  <si>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</si>
  <si>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</si>
  <si>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</si>
  <si>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</si>
  <si>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</si>
  <si>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</si>
  <si>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</si>
  <si>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</si>
  <si>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</si>
  <si>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</si>
  <si>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</si>
  <si>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</si>
  <si>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</si>
  <si>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</si>
  <si>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</si>
  <si>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</si>
  <si>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</si>
  <si>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</si>
  <si>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</si>
  <si>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</si>
  <si>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</si>
  <si>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</si>
  <si>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</si>
  <si>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</si>
  <si>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</si>
  <si>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</si>
  <si>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</si>
  <si>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</si>
  <si>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</si>
  <si>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</si>
  <si>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</si>
  <si>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</si>
  <si>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</si>
  <si>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</si>
  <si>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</si>
  <si>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</si>
  <si>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</si>
  <si>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</si>
  <si>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</si>
  <si>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</si>
  <si>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</si>
  <si>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</si>
  <si>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</si>
  <si>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</si>
  <si>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</si>
  <si>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</si>
  <si>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</si>
  <si>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</si>
  <si>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</si>
  <si>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</si>
  <si>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</si>
  <si>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</si>
  <si>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</si>
  <si>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</si>
  <si>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</si>
  <si>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</si>
  <si>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</si>
  <si>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</si>
  <si>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</si>
  <si>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</si>
  <si>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</si>
  <si>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</si>
  <si>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</si>
  <si>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</si>
  <si>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</si>
  <si>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</si>
  <si>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</si>
  <si>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</si>
  <si>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</si>
  <si>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</si>
  <si>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</si>
  <si>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</si>
  <si>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</si>
  <si>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</si>
  <si>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</si>
  <si>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</si>
  <si>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</si>
  <si>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</si>
  <si>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</si>
  <si>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</si>
  <si>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</si>
  <si>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</si>
  <si>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</si>
  <si>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</si>
  <si>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</si>
  <si>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</si>
  <si>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</si>
  <si>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</si>
  <si>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</si>
  <si>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</si>
  <si>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</si>
  <si>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</si>
  <si>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</si>
  <si>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</si>
  <si>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</si>
  <si>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</si>
  <si>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</si>
  <si>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</si>
  <si>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</si>
  <si>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</si>
  <si>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</si>
  <si>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</si>
  <si>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</si>
  <si>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</si>
  <si>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</si>
  <si>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</si>
  <si>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</si>
  <si>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</si>
  <si>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</si>
  <si>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</si>
  <si>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</si>
  <si>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</si>
  <si>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</si>
  <si>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</si>
  <si>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</si>
  <si>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</si>
  <si>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</si>
  <si>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</si>
  <si>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</si>
  <si>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</si>
  <si>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</si>
  <si>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</si>
  <si>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</si>
  <si>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</si>
  <si>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</si>
  <si>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</si>
  <si>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</si>
  <si>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</si>
  <si>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</si>
  <si>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</si>
  <si>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</si>
  <si>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</si>
  <si>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</si>
  <si>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</si>
  <si>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</si>
  <si>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</si>
  <si>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</si>
  <si>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</si>
  <si>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</si>
  <si>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</si>
  <si>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</si>
  <si>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</si>
  <si>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</si>
  <si>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</si>
  <si>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</si>
  <si>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</si>
  <si>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</si>
  <si>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</si>
  <si>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</si>
  <si>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</si>
  <si>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</si>
  <si>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</si>
  <si>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</si>
  <si>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</si>
  <si>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</si>
  <si>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</si>
  <si>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</si>
  <si>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</si>
  <si>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</si>
  <si>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</si>
  <si>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</si>
  <si>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</si>
  <si>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</si>
  <si>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</si>
  <si>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</si>
  <si>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</si>
  <si>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</si>
  <si>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</si>
  <si>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</si>
  <si>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</si>
  <si>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</si>
  <si>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</si>
  <si>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</si>
  <si>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</si>
  <si>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</si>
  <si>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</si>
  <si>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</si>
  <si>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</si>
  <si>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</si>
  <si>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</si>
  <si>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</si>
  <si>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</si>
  <si>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</si>
  <si>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</si>
  <si>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</si>
  <si>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</si>
  <si>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</si>
  <si>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</si>
  <si>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</si>
  <si>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</si>
  <si>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</si>
  <si>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</si>
  <si>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</si>
  <si>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</si>
  <si>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</si>
  <si>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</si>
  <si>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</si>
  <si>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</si>
  <si>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</si>
  <si>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</si>
  <si>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</si>
  <si>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</si>
  <si>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</si>
  <si>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</si>
  <si>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</si>
  <si>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</si>
  <si>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</si>
  <si>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</si>
  <si>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</si>
  <si>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</si>
  <si>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</si>
  <si>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</si>
  <si>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</si>
  <si>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</si>
  <si>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</si>
  <si>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</si>
  <si>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</si>
  <si>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</si>
  <si>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</si>
  <si>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</si>
  <si>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</si>
  <si>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</si>
  <si>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</si>
  <si>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</si>
  <si>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</si>
  <si>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</si>
  <si>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</si>
  <si>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</si>
  <si>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</si>
  <si>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</si>
  <si>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</si>
  <si>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</si>
  <si>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</si>
  <si>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</si>
  <si>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</si>
  <si>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</si>
  <si>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</si>
  <si>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</si>
  <si>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</si>
  <si>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</si>
  <si>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</si>
  <si>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</si>
  <si>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</si>
  <si>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</si>
  <si>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</si>
  <si>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</si>
  <si>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</si>
  <si>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</si>
  <si>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</si>
  <si>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</si>
  <si>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</si>
  <si>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</si>
  <si>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</si>
  <si>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</si>
  <si>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</si>
  <si>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</si>
  <si>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</si>
  <si>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</si>
  <si>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</si>
  <si>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</si>
  <si>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</si>
  <si>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</si>
  <si>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</si>
  <si>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</si>
  <si>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</si>
  <si>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</si>
  <si>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</si>
  <si>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</si>
  <si>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</si>
  <si>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</si>
  <si>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</si>
  <si>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</si>
  <si>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</si>
  <si>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</si>
  <si>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</si>
  <si>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</si>
  <si>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</si>
  <si>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</si>
  <si>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</si>
  <si>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</si>
  <si>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</si>
  <si>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</si>
  <si>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</si>
  <si>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</si>
  <si>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</si>
  <si>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</si>
  <si>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</si>
  <si>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</si>
  <si>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</si>
  <si>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</si>
  <si>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</si>
  <si>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</si>
  <si>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</si>
  <si>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</si>
  <si>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</si>
  <si>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</si>
  <si>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</si>
  <si>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</si>
  <si>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</si>
  <si>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</si>
  <si>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</si>
  <si>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</si>
  <si>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</si>
  <si>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</si>
  <si>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</si>
  <si>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</si>
  <si>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</si>
  <si>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</si>
  <si>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</si>
  <si>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</si>
  <si>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</si>
  <si>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</si>
  <si>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</si>
  <si>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</si>
  <si>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</si>
  <si>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</si>
  <si>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</si>
  <si>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</si>
  <si>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</si>
  <si>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</si>
  <si>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</si>
  <si>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</si>
  <si>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</si>
  <si>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</si>
  <si>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</si>
  <si>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</si>
  <si>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</si>
  <si>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</si>
  <si>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</si>
  <si>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</si>
  <si>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</si>
  <si>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</si>
  <si>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</si>
  <si>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</si>
  <si>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</si>
  <si>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</si>
  <si>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</si>
  <si>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</si>
  <si>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</si>
  <si>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</si>
  <si>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</si>
  <si>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</si>
  <si>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</si>
  <si>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</si>
  <si>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</si>
  <si>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</si>
  <si>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</si>
  <si>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</si>
  <si>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</si>
  <si>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</si>
  <si>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</si>
  <si>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</si>
  <si>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</si>
  <si>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</si>
  <si>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</si>
  <si>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</si>
  <si>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</si>
  <si>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</si>
  <si>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</si>
  <si>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</si>
  <si>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</si>
  <si>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</si>
  <si>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</si>
  <si>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</si>
  <si>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</si>
  <si>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</si>
  <si>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</si>
  <si>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</si>
  <si>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</si>
  <si>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</si>
  <si>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</si>
  <si>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</si>
  <si>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</si>
  <si>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</si>
  <si>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</si>
  <si>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</si>
  <si>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</si>
  <si>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</si>
  <si>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</si>
  <si>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</si>
  <si>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</si>
  <si>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</si>
  <si>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</si>
  <si>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</si>
  <si>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</si>
  <si>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</si>
  <si>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</si>
  <si>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</si>
  <si>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</si>
  <si>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</si>
  <si>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</si>
  <si>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</si>
  <si>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</si>
  <si>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</si>
  <si>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</si>
  <si>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</si>
  <si>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</si>
  <si>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</si>
  <si>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</si>
  <si>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</si>
  <si>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</si>
  <si>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</si>
  <si>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</si>
  <si>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</si>
  <si>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</si>
  <si>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</si>
  <si>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</si>
  <si>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</si>
  <si>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</si>
  <si>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</si>
  <si>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</si>
  <si>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</si>
  <si>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</si>
  <si>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</si>
  <si>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</si>
  <si>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</si>
  <si>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</si>
  <si>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</si>
  <si>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</si>
  <si>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</si>
  <si>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</si>
  <si>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</si>
  <si>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</si>
  <si>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</si>
  <si>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</si>
  <si>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</si>
  <si>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</si>
  <si>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</si>
  <si>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</si>
  <si>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</si>
  <si>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</si>
  <si>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</si>
  <si>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</si>
  <si>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</si>
  <si>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</si>
  <si>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</si>
  <si>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</si>
  <si>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</si>
  <si>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</si>
  <si>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</si>
  <si>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</si>
  <si>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</si>
  <si>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</si>
  <si>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</si>
  <si>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</si>
  <si>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</si>
  <si>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</si>
  <si>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</si>
  <si>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</si>
  <si>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</si>
  <si>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</si>
  <si>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</si>
  <si>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</si>
  <si>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</si>
  <si>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</si>
  <si>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</si>
  <si>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</si>
  <si>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</si>
  <si>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</si>
  <si>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</si>
  <si>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</si>
  <si>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</si>
  <si>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</si>
  <si>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</si>
  <si>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</si>
  <si>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</si>
  <si>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</si>
  <si>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</si>
  <si>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</si>
  <si>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</si>
  <si>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</si>
  <si>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</si>
  <si>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</si>
  <si>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</si>
  <si>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</si>
  <si>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</si>
  <si>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</si>
  <si>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</si>
  <si>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</si>
  <si>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</si>
  <si>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</si>
  <si>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</si>
  <si>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</si>
  <si>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</si>
  <si>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</si>
  <si>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</si>
  <si>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</si>
  <si>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</si>
  <si>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</si>
  <si>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</si>
  <si>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</si>
  <si>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</si>
  <si>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</si>
  <si>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</si>
  <si>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</si>
  <si>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</si>
  <si>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</si>
  <si>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</si>
  <si>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</si>
  <si>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</si>
  <si>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</si>
  <si>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</si>
  <si>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</si>
  <si>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</si>
  <si>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</si>
  <si>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</si>
  <si>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</si>
  <si>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</si>
  <si>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</si>
  <si>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</si>
  <si>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</si>
  <si>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</si>
  <si>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</si>
  <si>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</si>
  <si>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</si>
  <si>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</si>
  <si>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</si>
  <si>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</si>
  <si>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</si>
  <si>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</si>
  <si>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</si>
  <si>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</si>
  <si>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</si>
  <si>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</si>
  <si>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</si>
  <si>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</si>
  <si>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</si>
  <si>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</si>
  <si>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</si>
  <si>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</si>
  <si>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</si>
  <si>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</si>
  <si>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</si>
  <si>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</si>
  <si>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</si>
  <si>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</si>
  <si>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</si>
  <si>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</si>
  <si>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</si>
  <si>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</si>
  <si>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</si>
  <si>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</si>
  <si>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</si>
  <si>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</si>
  <si>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</si>
  <si>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</si>
  <si>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</si>
  <si>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</si>
  <si>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</si>
  <si>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</si>
  <si>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</si>
  <si>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</si>
  <si>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</si>
  <si>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</si>
  <si>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</si>
  <si>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</si>
  <si>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</si>
  <si>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</si>
  <si>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</si>
  <si>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</si>
  <si>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</si>
  <si>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</si>
  <si>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</si>
  <si>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</si>
  <si>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</si>
  <si>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</si>
  <si>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</si>
  <si>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</si>
  <si>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</si>
  <si>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</si>
  <si>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</si>
  <si>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</si>
  <si>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</si>
  <si>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</si>
  <si>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</si>
  <si>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</si>
  <si>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</si>
  <si>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</si>
  <si>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</si>
  <si>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</si>
  <si>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</si>
  <si>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</si>
  <si>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</si>
  <si>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</si>
  <si>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</si>
  <si>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</si>
  <si>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</si>
  <si>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</si>
  <si>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</si>
  <si>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</si>
  <si>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</si>
  <si>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</si>
  <si>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</si>
  <si>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</si>
  <si>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</si>
  <si>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</si>
  <si>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</si>
  <si>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</si>
  <si>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</si>
  <si>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</si>
  <si>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</si>
  <si>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</si>
  <si>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</si>
  <si>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</si>
  <si>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</si>
  <si>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</si>
  <si>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</si>
  <si>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</si>
  <si>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</si>
  <si>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</si>
  <si>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</si>
  <si>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</si>
  <si>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</si>
  <si>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</si>
  <si>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</si>
  <si>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</si>
  <si>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</si>
  <si>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</si>
  <si>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</si>
  <si>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</si>
  <si>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</si>
  <si>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</si>
  <si>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</si>
  <si>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</si>
  <si>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</si>
  <si>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</si>
  <si>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</si>
  <si>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</si>
  <si>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</si>
  <si>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</si>
  <si>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</si>
  <si>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</si>
  <si>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</si>
  <si>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</si>
  <si>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</si>
  <si>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</si>
  <si>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</si>
  <si>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</si>
  <si>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</si>
  <si>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</si>
  <si>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</si>
  <si>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</si>
  <si>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</si>
  <si>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</si>
  <si>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</si>
  <si>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</si>
  <si>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</si>
  <si>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</si>
  <si>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</si>
  <si>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</si>
  <si>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</si>
  <si>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</si>
  <si>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</si>
  <si>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</si>
  <si>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</si>
  <si>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</si>
  <si>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</si>
  <si>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</si>
  <si>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</si>
  <si>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</si>
  <si>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</si>
  <si>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</si>
  <si>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</si>
  <si>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</si>
  <si>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</si>
  <si>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</si>
  <si>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</si>
  <si>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</si>
  <si>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</si>
  <si>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</si>
  <si>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</si>
  <si>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</si>
  <si>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</si>
  <si>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</si>
  <si>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</si>
  <si>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</si>
  <si>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</si>
  <si>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</si>
  <si>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</si>
  <si>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</si>
  <si>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</si>
  <si>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</si>
  <si>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</si>
  <si>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</si>
  <si>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</si>
  <si>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</si>
  <si>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</si>
  <si>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</si>
  <si>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</si>
  <si>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</si>
  <si>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</si>
  <si>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</si>
  <si>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</si>
  <si>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</si>
  <si>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</si>
  <si>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</si>
  <si>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</si>
  <si>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</si>
  <si>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</si>
  <si>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</si>
  <si>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</si>
  <si>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</si>
  <si>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</si>
  <si>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</si>
  <si>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</si>
  <si>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</si>
  <si>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</si>
  <si>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</si>
  <si>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</si>
  <si>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</si>
  <si>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</si>
  <si>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</si>
  <si>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</si>
  <si>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</si>
  <si>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</si>
  <si>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</si>
  <si>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</si>
  <si>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</si>
  <si>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</si>
  <si>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</si>
  <si>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</si>
  <si>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</si>
  <si>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</si>
  <si>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</si>
  <si>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</si>
  <si>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</si>
  <si>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</si>
  <si>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</si>
  <si>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</si>
  <si>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</si>
  <si>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</si>
  <si>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</si>
  <si>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</si>
  <si>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</si>
  <si>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</si>
  <si>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</si>
  <si>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</si>
  <si>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</si>
  <si>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</si>
  <si>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</si>
  <si>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</si>
  <si>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</si>
  <si>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</si>
  <si>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</si>
  <si>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</si>
  <si>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</si>
  <si>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</si>
  <si>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</si>
  <si>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</si>
  <si>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</si>
  <si>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</si>
  <si>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</si>
  <si>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</si>
  <si>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</si>
  <si>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</si>
  <si>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</si>
  <si>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</si>
  <si>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</si>
  <si>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</si>
  <si>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</si>
  <si>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</si>
  <si>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</si>
  <si>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</si>
  <si>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</si>
  <si>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</si>
  <si>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</si>
  <si>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</si>
  <si>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</si>
  <si>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</si>
  <si>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</si>
  <si>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</si>
  <si>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</si>
  <si>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</si>
  <si>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</si>
  <si>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</si>
  <si>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</si>
  <si>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</si>
  <si>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</si>
  <si>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</si>
  <si>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</si>
  <si>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</si>
  <si>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</si>
  <si>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</si>
  <si>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</si>
  <si>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</si>
  <si>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</si>
  <si>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</si>
  <si>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</si>
  <si>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</si>
  <si>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</si>
  <si>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</si>
  <si>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</si>
  <si>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</si>
  <si>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</si>
  <si>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</si>
  <si>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</si>
  <si>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</si>
  <si>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</si>
  <si>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</si>
  <si>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</si>
  <si>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</si>
  <si>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</si>
  <si>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</si>
  <si>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</si>
  <si>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</si>
  <si>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</si>
  <si>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</si>
  <si>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</si>
  <si>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</si>
  <si>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</si>
  <si>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</si>
  <si>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</si>
  <si>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</si>
  <si>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</si>
  <si>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</si>
  <si>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</si>
  <si>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</si>
  <si>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</si>
  <si>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</si>
  <si>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</si>
  <si>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</si>
  <si>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</si>
  <si>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</si>
  <si>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</si>
  <si>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</si>
  <si>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</si>
  <si>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</si>
  <si>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</si>
  <si>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</si>
  <si>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</si>
  <si>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</si>
  <si>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</si>
  <si>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</si>
  <si>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</si>
  <si>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</si>
  <si>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</si>
  <si>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</si>
  <si>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</si>
  <si>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</si>
  <si>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</si>
  <si>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</si>
  <si>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</si>
  <si>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</si>
  <si>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</si>
  <si>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</si>
  <si>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</si>
  <si>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</si>
  <si>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</si>
  <si>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</si>
  <si>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</si>
  <si>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</si>
  <si>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</si>
  <si>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</si>
  <si>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</si>
  <si>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</si>
  <si>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</si>
  <si>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</si>
  <si>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</si>
  <si>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</si>
  <si>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</si>
  <si>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</si>
  <si>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</si>
  <si>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</si>
  <si>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</si>
  <si>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</si>
  <si>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</si>
  <si>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</si>
  <si>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</si>
  <si>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</si>
  <si>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</si>
  <si>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</si>
  <si>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</si>
  <si>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</si>
  <si>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</si>
  <si>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</si>
  <si>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</si>
  <si>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</si>
  <si>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</si>
  <si>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</si>
  <si>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</si>
  <si>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</si>
  <si>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</si>
  <si>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</si>
  <si>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</si>
  <si>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</si>
  <si>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</si>
  <si>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</si>
  <si>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</si>
  <si>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</si>
  <si>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</si>
  <si>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</si>
  <si>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</si>
  <si>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</si>
  <si>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</si>
  <si>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</si>
  <si>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</si>
  <si>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</si>
  <si>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</si>
  <si>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</si>
  <si>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</si>
  <si>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</si>
  <si>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</si>
  <si>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</si>
  <si>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</si>
  <si>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</si>
  <si>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</si>
  <si>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</si>
  <si>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</si>
  <si>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</si>
  <si>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</si>
  <si>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</si>
  <si>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</si>
  <si>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</si>
  <si>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</si>
  <si>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</si>
  <si>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</si>
  <si>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</si>
  <si>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</si>
  <si>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</si>
  <si>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</si>
  <si>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</si>
  <si>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</si>
  <si>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</si>
  <si>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</si>
  <si>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</si>
  <si>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</si>
  <si>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</si>
  <si>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</si>
  <si>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</si>
  <si>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</si>
  <si>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</si>
  <si>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</si>
  <si>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</si>
  <si>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</si>
  <si>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</si>
  <si>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</si>
  <si>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</si>
  <si>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</si>
  <si>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</si>
  <si>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</si>
  <si>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</si>
  <si>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</si>
  <si>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</si>
  <si>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</si>
  <si>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</si>
  <si>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</si>
  <si>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</si>
  <si>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</si>
  <si>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</si>
  <si>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</si>
  <si>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</si>
  <si>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</si>
  <si>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</si>
  <si>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</si>
  <si>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</si>
  <si>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</si>
  <si>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</si>
  <si>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</si>
  <si>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</si>
  <si>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</si>
  <si>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</si>
  <si>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</si>
  <si>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</si>
  <si>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</si>
  <si>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</si>
  <si>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</si>
  <si>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</si>
  <si>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</si>
  <si>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</si>
  <si>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</si>
  <si>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</si>
  <si>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</si>
  <si>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</si>
  <si>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</si>
  <si>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</si>
  <si>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</si>
  <si>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</si>
  <si>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</si>
  <si>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</si>
  <si>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</si>
  <si>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</si>
  <si>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</si>
  <si>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</si>
  <si>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</si>
  <si>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</si>
  <si>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</si>
  <si>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</si>
  <si>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</si>
  <si>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</si>
  <si>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</si>
  <si>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</si>
  <si>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</si>
  <si>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</si>
  <si>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</si>
  <si>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</si>
  <si>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</si>
  <si>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</si>
  <si>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</si>
  <si>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</si>
  <si>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</si>
  <si>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</si>
  <si>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</si>
  <si>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</si>
  <si>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</si>
  <si>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</si>
  <si>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</si>
  <si>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</si>
  <si>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</si>
  <si>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</si>
  <si>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</si>
  <si>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</si>
  <si>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</si>
  <si>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</si>
  <si>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</si>
  <si>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</si>
  <si>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</si>
  <si>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</si>
  <si>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</si>
  <si>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</si>
  <si>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</si>
  <si>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</si>
  <si>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</si>
  <si>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</si>
  <si>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</si>
  <si>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</si>
  <si>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</si>
  <si>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</si>
  <si>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</si>
  <si>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</si>
  <si>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</si>
  <si>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</si>
  <si>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</si>
  <si>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</si>
  <si>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</si>
  <si>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</si>
  <si>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</si>
  <si>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</si>
  <si>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</si>
  <si>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</si>
  <si>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</si>
  <si>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</si>
  <si>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</si>
  <si>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</si>
  <si>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</si>
  <si>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</si>
  <si>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</si>
  <si>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</si>
  <si>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</si>
  <si>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</si>
  <si>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</si>
  <si>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</si>
  <si>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</si>
  <si>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</si>
  <si>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</si>
  <si>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</si>
  <si>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</si>
  <si>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</si>
  <si>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</si>
  <si>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</si>
  <si>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</si>
  <si>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</si>
  <si>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</si>
  <si>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</si>
  <si>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</si>
  <si>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</si>
  <si>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</si>
  <si>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</si>
  <si>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</si>
  <si>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</si>
  <si>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</si>
  <si>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</si>
  <si>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</si>
  <si>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</si>
  <si>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</si>
  <si>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</si>
  <si>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</si>
  <si>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</si>
  <si>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</si>
  <si>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</si>
  <si>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</si>
  <si>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</si>
  <si>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</si>
  <si>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</si>
  <si>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</si>
  <si>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</si>
  <si>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</si>
  <si>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</si>
  <si>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</si>
  <si>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</si>
  <si>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</si>
  <si>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</si>
  <si>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</si>
  <si>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</si>
  <si>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</si>
  <si>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</si>
  <si>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</si>
  <si>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</si>
  <si>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</si>
  <si>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</si>
  <si>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</si>
  <si>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</si>
  <si>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</si>
  <si>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</si>
  <si>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</si>
  <si>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</si>
  <si>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</si>
  <si>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</si>
  <si>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</si>
  <si>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</si>
  <si>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</si>
  <si>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</si>
  <si>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</si>
  <si>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</si>
  <si>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</si>
  <si>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</si>
  <si>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</si>
  <si>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</si>
  <si>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</si>
  <si>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</si>
  <si>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</si>
  <si>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</si>
  <si>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</si>
  <si>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</si>
  <si>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</si>
  <si>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</si>
  <si>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</si>
  <si>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</si>
  <si>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</si>
  <si>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</si>
  <si>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</si>
  <si>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</si>
  <si>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</si>
  <si>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</si>
  <si>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</si>
  <si>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</si>
  <si>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</si>
  <si>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</si>
  <si>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</si>
  <si>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</si>
  <si>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</si>
  <si>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</si>
  <si>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</si>
  <si>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</si>
  <si>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</si>
  <si>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</si>
  <si>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</si>
  <si>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</si>
  <si>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</si>
  <si>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</si>
  <si>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</si>
  <si>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</si>
  <si>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</si>
  <si>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</si>
  <si>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</si>
  <si>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</si>
  <si>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</si>
  <si>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</si>
  <si>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</si>
  <si>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</si>
  <si>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</si>
  <si>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</si>
  <si>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</si>
  <si>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</si>
  <si>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</si>
  <si>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</si>
  <si>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</si>
  <si>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</si>
  <si>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</si>
  <si>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</si>
  <si>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</si>
  <si>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</si>
  <si>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</si>
  <si>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</si>
  <si>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</si>
  <si>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</si>
  <si>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</si>
  <si>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</si>
  <si>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</si>
  <si>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</si>
  <si>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</si>
  <si>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</si>
  <si>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</si>
  <si>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</si>
  <si>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</si>
  <si>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</si>
  <si>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</si>
  <si>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</si>
  <si>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</si>
  <si>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</si>
  <si>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</si>
  <si>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</si>
  <si>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</si>
  <si>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</si>
  <si>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</si>
  <si>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</si>
  <si>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</si>
  <si>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</si>
  <si>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</si>
  <si>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</si>
  <si>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</si>
  <si>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</si>
  <si>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</si>
  <si>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</si>
  <si>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</si>
  <si>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</si>
  <si>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</si>
  <si>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</si>
  <si>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</si>
  <si>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</si>
  <si>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</si>
  <si>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</si>
  <si>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</si>
  <si>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</si>
  <si>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</si>
  <si>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</si>
  <si>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</si>
  <si>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</si>
  <si>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</si>
  <si>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</si>
  <si>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</si>
  <si>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</si>
  <si>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</si>
  <si>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</si>
  <si>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</si>
  <si>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</si>
  <si>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</si>
  <si>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</si>
  <si>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</si>
  <si>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</si>
  <si>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</si>
  <si>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</si>
  <si>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</si>
  <si>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</si>
  <si>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</si>
  <si>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</si>
  <si>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</si>
  <si>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</si>
  <si>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</si>
  <si>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</si>
  <si>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</si>
  <si>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</si>
  <si>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</si>
  <si>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</si>
  <si>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</si>
  <si>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</si>
  <si>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</si>
  <si>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</si>
  <si>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</si>
  <si>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</si>
  <si>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</si>
  <si>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</si>
  <si>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</si>
  <si>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</si>
  <si>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</si>
  <si>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</si>
  <si>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</si>
  <si>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</si>
  <si>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</si>
  <si>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</si>
  <si>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</si>
  <si>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</si>
  <si>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</si>
  <si>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</si>
  <si>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</si>
  <si>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</si>
  <si>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</si>
  <si>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</si>
  <si>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</si>
  <si>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</si>
  <si>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</si>
  <si>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</si>
  <si>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</si>
  <si>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</si>
  <si>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</si>
  <si>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</si>
  <si>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</si>
  <si>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</si>
  <si>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</si>
  <si>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</si>
  <si>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</si>
  <si>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</si>
  <si>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</si>
  <si>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</si>
  <si>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</si>
  <si>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</si>
  <si>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</si>
  <si>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</si>
  <si>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</si>
  <si>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</si>
  <si>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</si>
  <si>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</si>
  <si>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</si>
  <si>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</si>
  <si>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</si>
  <si>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</si>
  <si>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</si>
  <si>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</si>
  <si>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</si>
  <si>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</si>
  <si>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</si>
  <si>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</si>
  <si>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</si>
  <si>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</si>
  <si>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</si>
  <si>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</si>
  <si>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</si>
  <si>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</si>
  <si>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</si>
  <si>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</si>
  <si>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</si>
  <si>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</si>
  <si>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</si>
  <si>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</si>
  <si>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</si>
  <si>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</si>
  <si>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</si>
  <si>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</si>
  <si>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</si>
  <si>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</si>
  <si>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</si>
  <si>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</si>
  <si>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</si>
  <si>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</si>
  <si>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</si>
  <si>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</si>
  <si>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</si>
  <si>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</si>
  <si>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</si>
  <si>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</si>
  <si>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</si>
  <si>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</si>
  <si>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</si>
  <si>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</si>
  <si>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</si>
  <si>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</si>
  <si>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</si>
  <si>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</si>
  <si>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</si>
  <si>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</si>
  <si>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</si>
  <si>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</si>
  <si>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</si>
  <si>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</si>
  <si>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</si>
  <si>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</si>
  <si>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</si>
  <si>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</si>
  <si>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</si>
  <si>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</si>
  <si>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</si>
  <si>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</si>
  <si>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</si>
  <si>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</si>
  <si>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</si>
  <si>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</si>
  <si>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</si>
  <si>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</si>
  <si>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</si>
  <si>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</si>
  <si>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</si>
  <si>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</si>
  <si>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</si>
  <si>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</si>
  <si>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</si>
  <si>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</si>
  <si>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</si>
  <si>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</si>
  <si>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</si>
  <si>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</si>
  <si>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</si>
  <si>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</si>
  <si>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</si>
  <si>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</si>
  <si>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</si>
  <si>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</si>
  <si>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</si>
  <si>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</si>
  <si>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</si>
  <si>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</si>
  <si>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</si>
  <si>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</si>
  <si>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</si>
  <si>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</si>
  <si>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</si>
  <si>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</si>
  <si>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</si>
  <si>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</si>
  <si>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</si>
  <si>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</si>
  <si>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</si>
  <si>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</si>
  <si>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</si>
  <si>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</si>
  <si>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</si>
  <si>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</si>
  <si>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</si>
  <si>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</si>
  <si>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</si>
  <si>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</si>
  <si>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</si>
  <si>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</si>
  <si>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</si>
  <si>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</si>
  <si>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</si>
  <si>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</si>
  <si>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</si>
  <si>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</si>
  <si>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</si>
  <si>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</si>
  <si>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</si>
  <si>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</si>
  <si>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</si>
  <si>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</si>
  <si>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</si>
  <si>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</si>
  <si>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</si>
  <si>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</si>
  <si>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</si>
  <si>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</si>
  <si>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</si>
  <si>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</si>
  <si>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</si>
  <si>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</si>
  <si>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</si>
  <si>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</si>
  <si>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</si>
  <si>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</si>
  <si>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</si>
  <si>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</si>
  <si>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</si>
  <si>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</si>
  <si>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</si>
  <si>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</si>
  <si>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</si>
  <si>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</si>
  <si>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</si>
  <si>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</si>
  <si>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</si>
  <si>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</si>
  <si>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</si>
  <si>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</si>
  <si>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</si>
  <si>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</si>
  <si>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</si>
  <si>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</si>
  <si>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</si>
  <si>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</si>
  <si>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</si>
  <si>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</si>
  <si>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</si>
  <si>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</si>
  <si>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</si>
  <si>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</si>
  <si>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</si>
  <si>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</si>
  <si>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</si>
  <si>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</si>
  <si>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</si>
  <si>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</si>
  <si>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</si>
  <si>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</si>
  <si>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</si>
  <si>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</si>
  <si>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</si>
  <si>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</si>
  <si>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</si>
  <si>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</si>
  <si>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</si>
  <si>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</si>
  <si>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</si>
  <si>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</si>
  <si>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</si>
  <si>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</si>
  <si>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</si>
  <si>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</si>
  <si>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</si>
  <si>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</si>
  <si>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</si>
  <si>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</si>
  <si>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</si>
  <si>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</si>
  <si>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</si>
  <si>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</si>
  <si>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</si>
  <si>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</si>
  <si>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</si>
  <si>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</si>
  <si>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</si>
  <si>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</si>
  <si>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</si>
  <si>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</si>
  <si>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</si>
  <si>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</si>
  <si>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</si>
  <si>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</si>
  <si>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</si>
  <si>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</si>
  <si>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</si>
  <si>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</si>
  <si>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</si>
  <si>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</si>
  <si>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</si>
  <si>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</si>
  <si>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</si>
  <si>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</si>
  <si>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</si>
  <si>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</si>
  <si>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</si>
  <si>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</si>
  <si>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</si>
  <si>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</si>
  <si>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</si>
  <si>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</si>
  <si>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</si>
  <si>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</si>
  <si>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</si>
  <si>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</si>
  <si>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</si>
  <si>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</si>
  <si>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</si>
  <si>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</si>
  <si>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</si>
  <si>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</si>
  <si>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</si>
  <si>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</si>
  <si>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</si>
  <si>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</si>
  <si>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</si>
  <si>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</si>
  <si>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</si>
  <si>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</si>
  <si>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</si>
  <si>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</si>
  <si>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</si>
  <si>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</si>
  <si>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</si>
  <si>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</si>
  <si>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</si>
  <si>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</si>
  <si>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</si>
  <si>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</si>
  <si>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</si>
  <si>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</si>
  <si>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</si>
  <si>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</si>
  <si>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</si>
  <si>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</si>
  <si>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</si>
  <si>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</si>
  <si>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</si>
  <si>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</si>
  <si>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</si>
  <si>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</si>
  <si>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</si>
  <si>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</si>
  <si>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</si>
  <si>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</si>
  <si>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</si>
  <si>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</si>
  <si>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</si>
  <si>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</si>
  <si>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</si>
  <si>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</si>
  <si>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</si>
  <si>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</si>
  <si>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</si>
  <si>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</si>
  <si>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</si>
  <si>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</si>
  <si>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</si>
  <si>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</si>
  <si>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</si>
  <si>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</si>
  <si>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</si>
  <si>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</si>
  <si>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</si>
  <si>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</si>
  <si>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</si>
  <si>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</si>
  <si>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</si>
  <si>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</si>
  <si>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</si>
  <si>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</si>
  <si>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</si>
  <si>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</si>
  <si>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</si>
  <si>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</si>
  <si>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</si>
  <si>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</si>
  <si>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</si>
  <si>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</si>
  <si>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</si>
  <si>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</si>
  <si>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</si>
  <si>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</si>
  <si>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</si>
  <si>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</si>
  <si>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</si>
  <si>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</si>
  <si>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</si>
  <si>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</si>
  <si>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</si>
  <si>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</si>
  <si>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</si>
  <si>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</si>
  <si>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</si>
  <si>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</si>
  <si>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</si>
  <si>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</si>
  <si>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</si>
  <si>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</si>
  <si>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</si>
  <si>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</si>
  <si>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</si>
  <si>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</si>
  <si>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</si>
  <si>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</si>
  <si>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</si>
  <si>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</si>
  <si>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</si>
  <si>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</si>
  <si>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</si>
  <si>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</si>
  <si>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</si>
  <si>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</si>
  <si>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</si>
  <si>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</si>
  <si>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</si>
  <si>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</si>
  <si>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</si>
  <si>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</si>
  <si>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</si>
  <si>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</si>
  <si>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</si>
  <si>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</si>
  <si>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</si>
  <si>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</si>
  <si>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</si>
  <si>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</si>
  <si>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</si>
  <si>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</si>
  <si>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</si>
  <si>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</si>
  <si>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</si>
  <si>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</si>
  <si>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</si>
  <si>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</si>
  <si>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</si>
  <si>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</si>
  <si>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</si>
  <si>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</si>
  <si>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</si>
  <si>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</si>
  <si>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</si>
  <si>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</si>
  <si>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</si>
  <si>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</si>
  <si>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</si>
  <si>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</si>
  <si>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</si>
  <si>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</si>
  <si>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</si>
  <si>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</si>
  <si>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</si>
  <si>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</si>
  <si>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</si>
  <si>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</si>
  <si>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</si>
  <si>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</si>
  <si>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</si>
  <si>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</si>
  <si>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</si>
  <si>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</si>
  <si>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</si>
  <si>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</si>
  <si>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</si>
  <si>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</si>
  <si>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</si>
  <si>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</si>
  <si>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</si>
  <si>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</si>
  <si>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</si>
  <si>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</si>
  <si>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</si>
  <si>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</si>
  <si>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</si>
  <si>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</si>
  <si>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</si>
  <si>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</si>
  <si>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</si>
  <si>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</si>
  <si>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</si>
  <si>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</si>
  <si>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</si>
  <si>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</si>
  <si>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</si>
  <si>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</si>
  <si>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</si>
  <si>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</si>
  <si>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</si>
  <si>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</si>
  <si>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</si>
  <si>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</si>
  <si>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</si>
  <si>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</si>
  <si>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</si>
  <si>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</si>
  <si>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</si>
  <si>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</si>
  <si>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</si>
  <si>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</si>
  <si>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</si>
  <si>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</si>
  <si>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</si>
  <si>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</si>
  <si>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</si>
  <si>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</si>
  <si>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</si>
  <si>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</si>
  <si>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</si>
  <si>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</si>
  <si>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</si>
  <si>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</si>
  <si>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</si>
  <si>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</si>
  <si>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</si>
  <si>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</si>
  <si>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</si>
  <si>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</si>
  <si>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</si>
  <si>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</si>
  <si>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</si>
  <si>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</si>
  <si>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</si>
  <si>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</si>
  <si>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</si>
  <si>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</si>
  <si>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</si>
  <si>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</si>
  <si>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</si>
  <si>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</si>
  <si>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</si>
  <si>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</si>
  <si>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</si>
  <si>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</si>
  <si>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</si>
  <si>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</si>
  <si>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</si>
  <si>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</si>
  <si>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</si>
  <si>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</si>
  <si>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</si>
  <si>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</si>
  <si>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</si>
  <si>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</si>
  <si>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</si>
  <si>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</si>
  <si>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</si>
  <si>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</si>
  <si>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</si>
  <si>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</si>
  <si>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</si>
  <si>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</si>
  <si>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</si>
  <si>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</si>
  <si>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</si>
  <si>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</si>
  <si>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</si>
  <si>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</si>
  <si>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</si>
  <si>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</si>
  <si>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</si>
  <si>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</si>
  <si>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</si>
  <si>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</si>
  <si>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</si>
  <si>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</si>
  <si>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</si>
  <si>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</si>
  <si>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</si>
  <si>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</si>
  <si>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</si>
  <si>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</si>
  <si>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</si>
  <si>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</si>
  <si>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</si>
  <si>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</si>
  <si>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</si>
  <si>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</si>
  <si>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</si>
  <si>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</si>
  <si>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</si>
  <si>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</si>
  <si>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</si>
  <si>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</si>
  <si>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</si>
  <si>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</si>
  <si>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</si>
  <si>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</si>
  <si>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</si>
  <si>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</si>
  <si>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</si>
  <si>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</si>
  <si>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</si>
  <si>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</si>
  <si>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</si>
  <si>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</si>
  <si>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</si>
  <si>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</si>
  <si>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</si>
  <si>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</si>
  <si>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</si>
  <si>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</si>
  <si>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</si>
  <si>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</si>
  <si>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</si>
  <si>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</si>
  <si>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</si>
  <si>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</si>
  <si>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</si>
  <si>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</si>
  <si>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</si>
  <si>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</si>
  <si>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</si>
  <si>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</si>
  <si>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</si>
  <si>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</si>
  <si>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</si>
  <si>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</si>
  <si>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</si>
  <si>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</si>
  <si>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</si>
  <si>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</si>
  <si>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</si>
  <si>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</si>
  <si>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</si>
  <si>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</si>
  <si>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</si>
  <si>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</si>
  <si>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</si>
  <si>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</si>
  <si>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</si>
  <si>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</si>
  <si>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</si>
  <si>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</si>
  <si>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</si>
  <si>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</si>
  <si>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</si>
  <si>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</si>
  <si>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</si>
  <si>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</si>
  <si>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</si>
  <si>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</si>
  <si>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</si>
  <si>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</si>
  <si>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</si>
  <si>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</si>
  <si>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</si>
  <si>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</si>
  <si>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</si>
  <si>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</si>
  <si>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</si>
  <si>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</si>
  <si>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</si>
  <si>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</si>
  <si>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</si>
  <si>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</si>
  <si>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</si>
  <si>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</si>
  <si>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</si>
  <si>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</si>
  <si>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</si>
  <si>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</si>
  <si>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</si>
  <si>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</si>
  <si>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</si>
  <si>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</si>
  <si>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</si>
  <si>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</si>
  <si>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</si>
  <si>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</si>
  <si>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</si>
  <si>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</si>
  <si>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</si>
  <si>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</si>
  <si>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</si>
  <si>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</si>
  <si>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</si>
  <si>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</si>
  <si>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</si>
  <si>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</si>
  <si>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</si>
  <si>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</si>
  <si>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</si>
  <si>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</si>
  <si>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</si>
  <si>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</si>
  <si>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</si>
  <si>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</si>
  <si>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</si>
  <si>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</si>
  <si>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</si>
  <si>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</si>
  <si>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</si>
  <si>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</si>
  <si>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</si>
  <si>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</si>
  <si>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</si>
  <si>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</si>
  <si>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</si>
  <si>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</si>
  <si>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</si>
  <si>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</si>
  <si>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</si>
  <si>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</si>
  <si>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</si>
  <si>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</si>
  <si>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</si>
  <si>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</si>
  <si>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</si>
  <si>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</si>
  <si>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</si>
  <si>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</si>
  <si>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</si>
  <si>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</si>
  <si>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</si>
  <si>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</si>
  <si>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</si>
  <si>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</si>
  <si>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</si>
  <si>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</si>
  <si>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</si>
  <si>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</si>
  <si>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</si>
  <si>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</si>
  <si>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</si>
  <si>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</si>
  <si>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</si>
  <si>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</si>
  <si>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</si>
  <si>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</si>
  <si>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</si>
  <si>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</si>
  <si>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</si>
  <si>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</si>
  <si>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</si>
  <si>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</si>
  <si>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</si>
  <si>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</si>
  <si>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</si>
  <si>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</si>
  <si>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</si>
  <si>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</si>
  <si>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</si>
  <si>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</si>
  <si>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</si>
  <si>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</si>
  <si>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</si>
  <si>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</si>
  <si>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</si>
  <si>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</si>
  <si>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</si>
  <si>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</si>
  <si>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</si>
  <si>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</si>
  <si>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</si>
  <si>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</si>
  <si>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</si>
  <si>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</si>
  <si>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</si>
  <si>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</si>
  <si>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</si>
  <si>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</si>
  <si>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</si>
  <si>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</si>
  <si>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</si>
  <si>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</si>
  <si>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</si>
  <si>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</si>
  <si>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</si>
  <si>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</si>
  <si>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</si>
  <si>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</si>
  <si>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</si>
  <si>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</si>
  <si>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</si>
  <si>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</si>
  <si>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</si>
  <si>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</si>
  <si>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</si>
  <si>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</si>
  <si>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</si>
  <si>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</si>
  <si>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</si>
  <si>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</si>
  <si>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</si>
  <si>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</si>
  <si>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</si>
  <si>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</si>
  <si>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</si>
  <si>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</si>
  <si>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</si>
  <si>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</si>
  <si>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</si>
  <si>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</si>
  <si>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</si>
  <si>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</si>
  <si>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</si>
  <si>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</si>
  <si>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</si>
  <si>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</si>
  <si>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</si>
  <si>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</si>
  <si>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</si>
  <si>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</si>
  <si>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</si>
  <si>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</si>
  <si>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</si>
  <si>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</si>
  <si>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</si>
  <si>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</si>
  <si>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</si>
  <si>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</si>
  <si>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</si>
  <si>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</si>
  <si>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</si>
  <si>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</si>
  <si>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</si>
  <si>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</si>
  <si>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</si>
  <si>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</si>
  <si>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</si>
  <si>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</si>
  <si>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</si>
  <si>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</si>
  <si>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</si>
  <si>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</si>
  <si>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</si>
  <si>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</si>
  <si>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</si>
  <si>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</si>
  <si>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</si>
  <si>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</si>
  <si>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</si>
  <si>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</si>
  <si>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</si>
  <si>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</si>
  <si>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</si>
  <si>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</si>
  <si>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</si>
  <si>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</si>
  <si>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</si>
  <si>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</si>
  <si>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</si>
  <si>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</si>
  <si>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</si>
  <si>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</si>
  <si>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</si>
  <si>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</si>
  <si>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</si>
  <si>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</si>
  <si>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</si>
  <si>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</si>
  <si>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</si>
  <si>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</si>
  <si>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</si>
  <si>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</si>
  <si>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</si>
  <si>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</si>
  <si>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</si>
  <si>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</si>
  <si>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</si>
  <si>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</si>
  <si>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</si>
  <si>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</si>
  <si>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</si>
  <si>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</si>
  <si>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</si>
  <si>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</si>
  <si>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</si>
  <si>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</si>
  <si>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</si>
  <si>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</si>
  <si>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</si>
  <si>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</si>
  <si>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</si>
  <si>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</si>
  <si>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</si>
  <si>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</si>
  <si>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</si>
  <si>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</si>
  <si>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</si>
  <si>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</si>
  <si>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</si>
  <si>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</si>
  <si>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</si>
  <si>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</si>
  <si>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</si>
  <si>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</si>
  <si>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</si>
  <si>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</si>
  <si>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</si>
  <si>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</si>
  <si>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</si>
  <si>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</si>
  <si>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</si>
  <si>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</si>
  <si>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</si>
  <si>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</si>
  <si>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</si>
  <si>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</si>
  <si>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</si>
  <si>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</si>
  <si>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</si>
  <si>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</si>
  <si>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</si>
  <si>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</si>
  <si>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</si>
  <si>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</si>
  <si>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</si>
  <si>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</si>
  <si>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</si>
  <si>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</si>
  <si>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</si>
  <si>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</si>
  <si>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</si>
  <si>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</si>
  <si>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</si>
  <si>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</si>
  <si>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</si>
  <si>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</si>
  <si>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</si>
  <si>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</si>
  <si>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</si>
  <si>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</si>
  <si>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</si>
  <si>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</si>
  <si>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</si>
  <si>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</si>
  <si>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</si>
  <si>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</si>
  <si>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</si>
  <si>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</si>
  <si>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</si>
  <si>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</si>
  <si>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</si>
  <si>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</si>
  <si>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</si>
  <si>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</si>
  <si>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</si>
  <si>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</si>
  <si>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</si>
  <si>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</si>
  <si>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</si>
  <si>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</si>
  <si>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</si>
  <si>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</si>
  <si>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</si>
  <si>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</si>
  <si>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</si>
  <si>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</si>
  <si>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</si>
  <si>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</si>
  <si>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</si>
  <si>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</si>
  <si>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</si>
  <si>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</si>
  <si>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</si>
  <si>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</si>
  <si>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</si>
  <si>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</si>
  <si>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</si>
  <si>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</si>
  <si>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</si>
  <si>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</si>
  <si>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</si>
  <si>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</si>
  <si>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</si>
  <si>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</si>
  <si>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</si>
  <si>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</si>
  <si>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</si>
  <si>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</si>
  <si>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</si>
  <si>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</si>
  <si>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</si>
  <si>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</si>
  <si>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</si>
  <si>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</si>
  <si>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</si>
  <si>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</si>
  <si>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</si>
  <si>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</si>
  <si>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</si>
  <si>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</si>
  <si>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</si>
  <si>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</si>
  <si>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</si>
  <si>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</si>
  <si>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</si>
  <si>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</si>
  <si>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</si>
  <si>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</si>
  <si>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</si>
  <si>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</si>
  <si>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</si>
  <si>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</si>
  <si>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</si>
  <si>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</si>
  <si>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</si>
  <si>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</si>
  <si>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</si>
  <si>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</si>
  <si>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</si>
  <si>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</si>
  <si>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</si>
  <si>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</si>
  <si>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</si>
  <si>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</si>
  <si>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</si>
  <si>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</si>
  <si>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</si>
  <si>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</si>
  <si>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</si>
  <si>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</si>
  <si>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</si>
  <si>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</si>
  <si>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</si>
  <si>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</si>
  <si>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</si>
  <si>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</si>
  <si>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</si>
  <si>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</si>
  <si>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</si>
  <si>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</si>
  <si>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</si>
  <si>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</si>
  <si>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</si>
  <si>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</si>
  <si>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</si>
  <si>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</si>
  <si>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</si>
  <si>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</si>
  <si>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</si>
  <si>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</si>
  <si>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</si>
  <si>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</si>
  <si>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</si>
  <si>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</si>
  <si>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</si>
  <si>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</si>
  <si>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</si>
  <si>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</si>
  <si>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</si>
  <si>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</si>
  <si>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</si>
  <si>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</si>
  <si>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</si>
  <si>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</si>
  <si>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</si>
  <si>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</si>
  <si>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</si>
  <si>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</si>
  <si>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</si>
  <si>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</si>
  <si>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</si>
  <si>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</si>
  <si>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</si>
  <si>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</si>
  <si>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</si>
  <si>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</si>
  <si>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</si>
  <si>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</si>
  <si>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</si>
  <si>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</si>
  <si>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</si>
  <si>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</si>
  <si>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</si>
  <si>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</si>
  <si>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</si>
  <si>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</si>
  <si>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</si>
  <si>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</si>
  <si>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</si>
  <si>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</si>
  <si>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</si>
  <si>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</si>
  <si>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</si>
  <si>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</si>
  <si>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</si>
  <si>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</si>
  <si>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</si>
  <si>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</si>
  <si>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</si>
  <si>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</si>
  <si>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</si>
  <si>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</si>
  <si>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</si>
  <si>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</si>
  <si>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</si>
  <si>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</si>
  <si>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</si>
  <si>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</si>
  <si>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</si>
  <si>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</si>
  <si>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</si>
  <si>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</si>
  <si>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</si>
  <si>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</si>
  <si>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</si>
  <si>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</si>
  <si>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</si>
  <si>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</si>
  <si>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</si>
  <si>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</si>
  <si>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</si>
  <si>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</si>
  <si>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</si>
  <si>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</si>
  <si>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</si>
  <si>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</si>
  <si>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</si>
  <si>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</si>
  <si>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</si>
  <si>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</si>
  <si>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</si>
  <si>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</si>
  <si>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</si>
  <si>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</si>
  <si>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</si>
  <si>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</si>
  <si>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</si>
  <si>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</si>
  <si>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</si>
  <si>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</si>
  <si>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</si>
  <si>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</si>
  <si>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</si>
  <si>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</si>
  <si>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</si>
  <si>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</si>
  <si>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</si>
  <si>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</si>
  <si>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</si>
  <si>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</si>
  <si>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</si>
  <si>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</si>
  <si>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</si>
  <si>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</si>
  <si>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</si>
  <si>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</si>
  <si>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</si>
  <si>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</si>
  <si>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</si>
  <si>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</si>
  <si>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</si>
  <si>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</si>
  <si>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</si>
  <si>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</si>
  <si>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</si>
  <si>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</si>
  <si>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</si>
  <si>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</si>
  <si>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</si>
  <si>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</si>
  <si>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</si>
  <si>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</si>
  <si>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</si>
  <si>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</si>
  <si>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</si>
  <si>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</si>
  <si>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</si>
  <si>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</si>
  <si>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</si>
  <si>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</si>
  <si>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</si>
  <si>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</si>
  <si>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</si>
  <si>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</si>
  <si>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</si>
  <si>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</si>
  <si>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</si>
  <si>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</si>
  <si>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</si>
  <si>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</si>
  <si>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</si>
  <si>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</si>
  <si>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</si>
  <si>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</si>
  <si>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</si>
  <si>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</si>
  <si>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</si>
  <si>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</si>
  <si>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</si>
  <si>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</si>
  <si>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</si>
  <si>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</si>
  <si>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</si>
  <si>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</si>
  <si>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</si>
  <si>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</si>
  <si>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</si>
  <si>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</si>
  <si>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</si>
  <si>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</si>
  <si>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</si>
  <si>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</si>
  <si>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</si>
  <si>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</si>
  <si>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</si>
  <si>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</si>
  <si>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</si>
  <si>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</si>
  <si>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</si>
  <si>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</si>
  <si>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</si>
  <si>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</si>
  <si>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</si>
  <si>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</si>
  <si>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</si>
  <si>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</si>
  <si>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</si>
  <si>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</si>
  <si>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</si>
  <si>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</si>
  <si>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</si>
  <si>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</si>
  <si>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</si>
  <si>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</si>
  <si>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</si>
  <si>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</si>
  <si>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</si>
  <si>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</si>
  <si>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</si>
  <si>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</si>
  <si>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</si>
  <si>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</si>
  <si>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</si>
  <si>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</si>
  <si>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</si>
  <si>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</si>
  <si>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</si>
  <si>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</si>
  <si>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</si>
  <si>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</si>
  <si>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</si>
  <si>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</si>
  <si>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</si>
  <si>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</si>
  <si>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</si>
  <si>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</si>
  <si>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</si>
  <si>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</si>
  <si>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</si>
  <si>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</si>
  <si>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</si>
  <si>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</si>
  <si>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</si>
  <si>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</si>
  <si>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</si>
  <si>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</si>
  <si>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</si>
  <si>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</si>
  <si>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</si>
  <si>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</si>
  <si>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</si>
  <si>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</si>
  <si>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</si>
  <si>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</si>
  <si>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</si>
  <si>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</si>
  <si>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</si>
  <si>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</si>
  <si>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</si>
  <si>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</si>
  <si>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</si>
  <si>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</si>
  <si>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</si>
  <si>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</si>
  <si>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</si>
  <si>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</si>
  <si>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</si>
  <si>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</si>
  <si>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</si>
  <si>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</si>
  <si>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</si>
  <si>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</si>
  <si>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</si>
  <si>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</si>
  <si>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</si>
  <si>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</si>
  <si>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</si>
  <si>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</si>
  <si>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</si>
  <si>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</si>
  <si>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</si>
  <si>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</si>
  <si>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</si>
  <si>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</si>
  <si>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</si>
  <si>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</si>
  <si>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</si>
  <si>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</si>
  <si>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</si>
  <si>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</si>
  <si>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</si>
  <si>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</si>
  <si>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</si>
  <si>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</si>
  <si>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</si>
  <si>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</si>
  <si>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</si>
  <si>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</si>
  <si>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</si>
  <si>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</si>
  <si>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</si>
  <si>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</si>
  <si>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</si>
  <si>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</si>
  <si>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</si>
  <si>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</si>
  <si>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</si>
  <si>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</si>
  <si>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</si>
  <si>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</si>
  <si>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</si>
  <si>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</si>
  <si>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</si>
  <si>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</si>
  <si>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</si>
  <si>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</si>
  <si>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</si>
  <si>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</si>
  <si>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</si>
  <si>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</si>
  <si>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</si>
  <si>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</si>
  <si>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</si>
  <si>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</si>
  <si>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</si>
  <si>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</si>
  <si>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</si>
  <si>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</si>
  <si>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</si>
  <si>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</si>
  <si>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</si>
  <si>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</si>
  <si>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</si>
  <si>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</si>
  <si>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</si>
  <si>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</si>
  <si>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</si>
  <si>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</si>
  <si>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</si>
  <si>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</si>
  <si>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</si>
  <si>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</si>
  <si>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</si>
  <si>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</si>
  <si>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</si>
  <si>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</si>
  <si>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</si>
  <si>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</si>
  <si>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</si>
  <si>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</si>
  <si>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</si>
  <si>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</si>
  <si>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</si>
  <si>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</si>
  <si>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</si>
  <si>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</si>
  <si>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</si>
  <si>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</si>
  <si>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</si>
  <si>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</si>
  <si>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</si>
  <si>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</si>
  <si>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</si>
  <si>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</si>
  <si>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</si>
  <si>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</si>
  <si>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</si>
  <si>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</si>
  <si>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</si>
  <si>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</si>
  <si>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</si>
  <si>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</si>
  <si>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</si>
  <si>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</si>
  <si>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</si>
  <si>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</si>
  <si>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</si>
  <si>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</si>
  <si>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</si>
  <si>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</si>
  <si>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</si>
  <si>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</si>
  <si>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</si>
  <si>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</si>
  <si>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</si>
  <si>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</si>
  <si>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</si>
  <si>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</si>
  <si>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</si>
  <si>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</si>
  <si>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</si>
  <si>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</si>
  <si>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</si>
  <si>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</si>
  <si>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</si>
  <si>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</si>
  <si>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</si>
  <si>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</si>
  <si>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</si>
  <si>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</si>
  <si>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</si>
  <si>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</si>
  <si>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</si>
  <si>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</si>
  <si>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</si>
  <si>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</si>
  <si>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</si>
  <si>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</si>
  <si>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</si>
  <si>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</si>
  <si>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</si>
  <si>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</si>
  <si>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</si>
  <si>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</si>
  <si>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</si>
  <si>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</si>
  <si>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</si>
  <si>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</si>
  <si>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</si>
  <si>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</si>
  <si>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</si>
  <si>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</si>
  <si>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</si>
  <si>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</si>
  <si>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</si>
  <si>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</si>
  <si>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</si>
  <si>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</si>
  <si>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</si>
  <si>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</si>
  <si>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</si>
  <si>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</si>
  <si>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</si>
  <si>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</si>
  <si>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</si>
  <si>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</si>
  <si>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</si>
  <si>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</si>
  <si>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</si>
  <si>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</si>
  <si>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</si>
  <si>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</si>
  <si>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</si>
  <si>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</si>
  <si>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</si>
  <si>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</si>
  <si>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</si>
  <si>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</si>
  <si>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</si>
  <si>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</si>
  <si>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</si>
  <si>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</si>
  <si>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</si>
  <si>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</si>
  <si>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</si>
  <si>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</si>
  <si>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</si>
  <si>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</si>
  <si>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</si>
  <si>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</si>
  <si>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</si>
  <si>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</si>
  <si>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</si>
  <si>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</si>
  <si>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</si>
  <si>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</si>
  <si>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</si>
  <si>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</si>
  <si>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</si>
  <si>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</si>
  <si>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</si>
  <si>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</si>
  <si>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</si>
  <si>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</si>
  <si>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</si>
  <si>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</si>
  <si>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</si>
  <si>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</si>
  <si>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</si>
  <si>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</si>
  <si>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</si>
  <si>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</si>
  <si>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</si>
  <si>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</si>
  <si>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</si>
  <si>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</si>
  <si>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</si>
  <si>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</si>
  <si>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</si>
  <si>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</si>
  <si>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</si>
  <si>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</si>
  <si>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</si>
  <si>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</si>
  <si>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</si>
  <si>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</si>
  <si>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</si>
  <si>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</si>
  <si>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</si>
  <si>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</si>
  <si>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</si>
  <si>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</si>
  <si>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</si>
  <si>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</si>
  <si>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</si>
  <si>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</si>
  <si>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</si>
  <si>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</si>
  <si>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</si>
  <si>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</si>
  <si>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</si>
  <si>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</si>
  <si>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</si>
  <si>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</si>
  <si>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</si>
  <si>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</si>
  <si>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</si>
  <si>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</si>
  <si>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</si>
  <si>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</si>
  <si>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</si>
  <si>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</si>
  <si>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</si>
  <si>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</si>
  <si>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</si>
  <si>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</si>
  <si>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</si>
  <si>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</si>
  <si>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</si>
  <si>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</si>
  <si>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</si>
  <si>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</si>
  <si>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</si>
  <si>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</si>
  <si>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</si>
  <si>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</si>
  <si>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</si>
  <si>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</si>
  <si>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</si>
  <si>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</si>
  <si>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</si>
  <si>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</si>
  <si>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</si>
  <si>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</si>
  <si>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</si>
  <si>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</si>
  <si>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</si>
  <si>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</si>
  <si>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</si>
  <si>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</si>
  <si>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</si>
  <si>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</si>
  <si>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</si>
  <si>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</si>
  <si>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</si>
  <si>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</si>
  <si>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</si>
  <si>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</si>
  <si>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</si>
  <si>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</si>
  <si>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</si>
  <si>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</si>
  <si>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</si>
  <si>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</si>
  <si>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</si>
  <si>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</si>
  <si>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</si>
  <si>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</si>
  <si>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</si>
  <si>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</si>
  <si>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</si>
  <si>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</si>
  <si>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</si>
  <si>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</si>
  <si>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</si>
  <si>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</si>
  <si>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</si>
  <si>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</si>
  <si>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</si>
  <si>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</si>
  <si>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</si>
  <si>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</si>
  <si>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</si>
  <si>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</si>
  <si>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</si>
  <si>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</si>
  <si>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</si>
  <si>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</si>
  <si>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</si>
  <si>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</si>
  <si>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</si>
  <si>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</si>
  <si>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</si>
  <si>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</si>
  <si>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</si>
  <si>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</si>
  <si>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</si>
  <si>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</si>
  <si>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</si>
  <si>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</si>
  <si>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</si>
  <si>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</si>
  <si>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</si>
  <si>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</si>
  <si>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</si>
  <si>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</si>
  <si>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</si>
  <si>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</si>
  <si>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</si>
  <si>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</si>
  <si>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</si>
  <si>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</si>
  <si>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</si>
  <si>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</si>
  <si>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</si>
  <si>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</si>
  <si>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</si>
  <si>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</si>
  <si>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</si>
  <si>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</si>
  <si>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</si>
  <si>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</si>
  <si>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</si>
  <si>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</si>
  <si>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</si>
  <si>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</si>
  <si>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</si>
  <si>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</si>
  <si>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</si>
  <si>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</si>
  <si>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</si>
  <si>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</si>
  <si>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</si>
  <si>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</si>
  <si>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</si>
  <si>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</si>
  <si>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</si>
  <si>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</si>
  <si>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</si>
  <si>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</si>
  <si>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</si>
  <si>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</si>
  <si>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</si>
  <si>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</si>
  <si>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</si>
  <si>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</si>
  <si>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</si>
  <si>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</si>
  <si>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</si>
  <si>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</si>
  <si>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</si>
  <si>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</si>
  <si>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</si>
  <si>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</si>
  <si>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</si>
  <si>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</si>
  <si>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</si>
  <si>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</si>
  <si>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</si>
  <si>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</si>
  <si>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</si>
  <si>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</si>
  <si>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</si>
  <si>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</si>
  <si>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</si>
  <si>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</si>
  <si>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</si>
  <si>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</si>
  <si>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</si>
  <si>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</si>
  <si>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</si>
  <si>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</si>
  <si>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</si>
  <si>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</si>
  <si>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</si>
  <si>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</si>
  <si>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</si>
  <si>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</si>
  <si>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</si>
  <si>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</si>
  <si>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</si>
  <si>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</si>
  <si>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</si>
  <si>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</si>
  <si>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</si>
  <si>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</si>
  <si>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</si>
  <si>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</si>
  <si>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</si>
  <si>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</si>
  <si>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</si>
  <si>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</si>
  <si>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</si>
  <si>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</si>
  <si>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</si>
  <si>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</si>
  <si>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</si>
  <si>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</si>
  <si>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</si>
  <si>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</si>
  <si>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</si>
  <si>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</si>
  <si>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</si>
  <si>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</si>
  <si>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</si>
  <si>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</si>
  <si>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</si>
  <si>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</si>
  <si>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</si>
  <si>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</si>
  <si>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</si>
  <si>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</si>
  <si>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</si>
  <si>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</si>
  <si>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</si>
  <si>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</si>
  <si>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</si>
  <si>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</si>
  <si>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</si>
  <si>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</si>
  <si>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</si>
  <si>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</si>
  <si>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</si>
  <si>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</si>
  <si>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</si>
  <si>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</si>
  <si>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</si>
  <si>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</si>
  <si>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</si>
  <si>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</si>
  <si>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</si>
  <si>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</si>
  <si>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</si>
  <si>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</si>
  <si>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</si>
  <si>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</si>
  <si>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</si>
  <si>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</si>
  <si>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</si>
  <si>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</si>
  <si>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</si>
  <si>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</si>
  <si>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</si>
  <si>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</si>
  <si>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</si>
  <si>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</si>
  <si>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</si>
  <si>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</si>
  <si>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</si>
  <si>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</si>
  <si>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</si>
  <si>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</si>
  <si>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</si>
  <si>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</si>
  <si>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</si>
  <si>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</si>
  <si>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</si>
  <si>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</si>
  <si>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</si>
  <si>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</si>
  <si>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</si>
  <si>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</si>
  <si>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</si>
  <si>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</si>
  <si>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</si>
  <si>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</si>
  <si>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</si>
  <si>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</si>
  <si>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</si>
  <si>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</si>
  <si>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</si>
  <si>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</si>
  <si>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</si>
  <si>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</si>
  <si>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</si>
  <si>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</si>
  <si>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</si>
  <si>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</si>
  <si>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</si>
  <si>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</si>
  <si>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</si>
  <si>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</si>
  <si>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</si>
  <si>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</si>
  <si>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</si>
  <si>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</si>
  <si>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</si>
  <si>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</si>
  <si>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</si>
  <si>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</si>
  <si>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</si>
  <si>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</si>
  <si>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</si>
  <si>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</si>
  <si>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</si>
  <si>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</si>
  <si>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</si>
  <si>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</si>
  <si>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</si>
  <si>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</si>
  <si>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</si>
  <si>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</si>
  <si>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</si>
  <si>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</si>
  <si>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</si>
  <si>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</si>
  <si>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</si>
  <si>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</si>
  <si>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</si>
  <si>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</si>
  <si>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</si>
  <si>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</si>
  <si>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</si>
  <si>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</si>
  <si>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</si>
  <si>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</si>
  <si>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</si>
  <si>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</si>
  <si>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</si>
  <si>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</si>
  <si>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</si>
  <si>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</si>
  <si>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</si>
  <si>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</si>
  <si>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</si>
  <si>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</si>
  <si>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</si>
  <si>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</si>
  <si>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</si>
  <si>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</si>
  <si>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</si>
  <si>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</si>
  <si>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</si>
  <si>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</si>
  <si>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</si>
  <si>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</si>
  <si>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</si>
  <si>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</si>
  <si>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</si>
  <si>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</si>
  <si>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</si>
  <si>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</si>
  <si>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</si>
  <si>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</si>
  <si>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</si>
  <si>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</si>
  <si>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</si>
  <si>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</si>
  <si>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</si>
  <si>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</si>
  <si>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</si>
  <si>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</si>
  <si>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</si>
  <si>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</si>
  <si>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</si>
  <si>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</si>
  <si>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</si>
  <si>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</si>
  <si>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</si>
  <si>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</si>
  <si>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</si>
  <si>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</si>
  <si>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</si>
  <si>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</si>
  <si>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</si>
  <si>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</si>
  <si>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</si>
  <si>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</si>
  <si>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</si>
  <si>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</si>
  <si>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</si>
  <si>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</si>
  <si>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</si>
  <si>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</si>
  <si>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</si>
  <si>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</si>
  <si>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</si>
  <si>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</si>
  <si>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</si>
  <si>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</si>
  <si>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</si>
  <si>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</si>
  <si>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</si>
  <si>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</si>
  <si>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</si>
  <si>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</si>
  <si>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</si>
  <si>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</si>
  <si>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</si>
  <si>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</si>
  <si>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</si>
  <si>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</si>
  <si>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</si>
  <si>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</si>
  <si>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</si>
  <si>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</si>
  <si>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</si>
  <si>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</si>
  <si>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</si>
  <si>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</si>
  <si>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</si>
  <si>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</si>
  <si>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</si>
  <si>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</si>
  <si>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</si>
  <si>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</si>
  <si>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</si>
  <si>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</si>
  <si>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</si>
  <si>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</si>
  <si>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</si>
  <si>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</si>
  <si>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</si>
  <si>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</si>
  <si>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</si>
  <si>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</si>
  <si>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</si>
  <si>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</si>
  <si>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</si>
  <si>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</si>
  <si>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</si>
  <si>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</si>
  <si>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</si>
  <si>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</si>
  <si>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</si>
  <si>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</si>
  <si>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</si>
  <si>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</si>
  <si>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</si>
  <si>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</si>
  <si>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</si>
  <si>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</si>
  <si>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</si>
  <si>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</si>
  <si>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</si>
  <si>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</si>
  <si>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</si>
  <si>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</si>
  <si>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</si>
  <si>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</si>
  <si>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</si>
  <si>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</si>
  <si>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</si>
  <si>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</si>
  <si>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</si>
  <si>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</si>
  <si>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</si>
  <si>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</si>
  <si>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</si>
  <si>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</si>
  <si>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</si>
  <si>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</si>
  <si>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</si>
  <si>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</si>
  <si>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</si>
  <si>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</si>
  <si>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</si>
  <si>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</si>
  <si>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</si>
  <si>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</si>
  <si>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</si>
  <si>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</si>
  <si>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</si>
  <si>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</si>
  <si>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</si>
  <si>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</si>
  <si>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</si>
  <si>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</si>
  <si>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</si>
  <si>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</si>
  <si>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</si>
  <si>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</si>
  <si>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</si>
  <si>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</si>
  <si>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</si>
  <si>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</si>
  <si>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</si>
  <si>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</si>
  <si>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</si>
  <si>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</si>
  <si>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</si>
  <si>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</si>
  <si>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</si>
  <si>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</si>
  <si>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</si>
  <si>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</si>
  <si>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</si>
  <si>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</si>
  <si>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</si>
  <si>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</si>
  <si>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</si>
  <si>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</si>
  <si>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</si>
  <si>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</si>
  <si>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</si>
  <si>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</si>
  <si>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</si>
  <si>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</si>
  <si>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</si>
  <si>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</si>
  <si>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</si>
  <si>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</si>
  <si>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</si>
  <si>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</si>
  <si>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</si>
  <si>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</si>
  <si>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</si>
  <si>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</si>
  <si>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</si>
  <si>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</si>
  <si>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</si>
  <si>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</si>
  <si>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</si>
  <si>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</si>
  <si>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</si>
  <si>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</si>
  <si>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</si>
  <si>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</si>
  <si>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</si>
  <si>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</si>
  <si>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</si>
  <si>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</si>
  <si>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</si>
  <si>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</si>
  <si>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</si>
  <si>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</si>
  <si>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</si>
  <si>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</si>
  <si>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</si>
  <si>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</si>
  <si>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</si>
  <si>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</si>
  <si>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</si>
  <si>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</si>
  <si>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</si>
  <si>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</si>
  <si>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</si>
  <si>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</si>
  <si>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</si>
  <si>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</si>
  <si>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</si>
  <si>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</si>
  <si>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</si>
  <si>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</si>
  <si>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</si>
  <si>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</si>
  <si>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</si>
  <si>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</si>
  <si>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</si>
  <si>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</si>
  <si>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</si>
  <si>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</si>
  <si>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</si>
  <si>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</si>
  <si>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</si>
  <si>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</si>
  <si>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</si>
  <si>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</si>
  <si>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</si>
  <si>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</si>
  <si>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</si>
  <si>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</si>
  <si>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</si>
  <si>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</si>
  <si>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</si>
  <si>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</si>
  <si>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</si>
  <si>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</si>
  <si>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</si>
  <si>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</si>
  <si>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</si>
  <si>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</si>
  <si>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</si>
  <si>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</si>
  <si>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</si>
  <si>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</si>
  <si>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</si>
  <si>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</si>
  <si>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</si>
  <si>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</si>
  <si>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</si>
  <si>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</si>
  <si>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</si>
  <si>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</si>
  <si>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</si>
  <si>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</si>
  <si>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</si>
  <si>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</si>
  <si>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</si>
  <si>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</si>
  <si>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</si>
  <si>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</si>
  <si>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</si>
  <si>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</si>
  <si>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</si>
  <si>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</si>
  <si>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</si>
  <si>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</si>
  <si>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</si>
  <si>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</si>
  <si>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</si>
  <si>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</si>
  <si>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</si>
  <si>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</si>
  <si>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</si>
  <si>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</si>
  <si>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</si>
  <si>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</si>
  <si>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</si>
  <si>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</si>
  <si>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</si>
  <si>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</si>
  <si>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</si>
  <si>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</si>
  <si>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</si>
  <si>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</si>
  <si>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</si>
  <si>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</si>
  <si>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</si>
  <si>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</si>
  <si>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</si>
  <si>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</si>
  <si>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</si>
  <si>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</si>
  <si>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</si>
  <si>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</si>
  <si>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</si>
  <si>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</si>
  <si>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</si>
  <si>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</si>
  <si>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</si>
  <si>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</si>
  <si>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</si>
  <si>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</si>
  <si>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</si>
  <si>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</si>
  <si>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</si>
  <si>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</si>
  <si>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</si>
  <si>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</si>
  <si>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</si>
  <si>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</si>
  <si>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</si>
  <si>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</si>
  <si>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</si>
  <si>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</si>
  <si>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</si>
  <si>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</si>
  <si>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</si>
  <si>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</si>
  <si>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</si>
  <si>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</si>
  <si>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</si>
  <si>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</si>
  <si>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</si>
  <si>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</si>
  <si>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</si>
  <si>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</si>
  <si>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</si>
  <si>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</si>
  <si>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</si>
  <si>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</si>
  <si>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</si>
  <si>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</si>
  <si>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</si>
  <si>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</si>
  <si>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</si>
  <si>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</si>
  <si>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</si>
  <si>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</si>
  <si>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</si>
  <si>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</si>
  <si>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</si>
  <si>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</si>
  <si>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</si>
  <si>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</si>
  <si>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</si>
  <si>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</si>
  <si>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</si>
  <si>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</si>
  <si>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</si>
  <si>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</si>
  <si>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</si>
  <si>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</si>
  <si>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</si>
  <si>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</si>
  <si>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</si>
  <si>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</si>
  <si>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</si>
  <si>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</si>
  <si>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</si>
  <si>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</si>
  <si>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</si>
  <si>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</si>
  <si>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</si>
  <si>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</si>
  <si>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</si>
  <si>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</si>
  <si>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</si>
  <si>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</si>
  <si>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</si>
  <si>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</si>
  <si>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</si>
  <si>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</si>
  <si>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</si>
  <si>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</si>
  <si>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</si>
  <si>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</si>
  <si>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</si>
  <si>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</si>
  <si>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</si>
  <si>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</si>
  <si>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</si>
  <si>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</si>
  <si>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</si>
  <si>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</si>
  <si>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</si>
  <si>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</si>
  <si>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</si>
  <si>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</si>
  <si>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</si>
  <si>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</si>
  <si>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</si>
  <si>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</si>
  <si>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</si>
  <si>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</si>
  <si>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</si>
  <si>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</si>
  <si>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</si>
  <si>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</si>
  <si>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</si>
  <si>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</si>
  <si>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</si>
  <si>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</si>
  <si>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</si>
  <si>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</si>
  <si>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</si>
  <si>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</si>
  <si>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</si>
  <si>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</si>
  <si>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</si>
  <si>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</si>
  <si>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</si>
  <si>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</si>
  <si>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</si>
  <si>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</si>
  <si>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</si>
  <si>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</si>
  <si>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</si>
  <si>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</si>
  <si>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</si>
  <si>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</si>
  <si>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</si>
  <si>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</si>
  <si>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</si>
  <si>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</si>
  <si>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</si>
  <si>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</si>
  <si>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</si>
  <si>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</si>
  <si>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</si>
  <si>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</si>
  <si>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</si>
  <si>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</si>
  <si>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</si>
  <si>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</si>
  <si>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</si>
  <si>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</si>
  <si>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</si>
  <si>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</si>
  <si>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</si>
  <si>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</si>
  <si>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</si>
  <si>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</si>
  <si>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</si>
  <si>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</si>
  <si>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</si>
  <si>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</si>
  <si>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</si>
  <si>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</si>
  <si>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</si>
  <si>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</si>
  <si>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</si>
  <si>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</si>
  <si>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</si>
  <si>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</si>
  <si>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</si>
  <si>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</si>
  <si>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</si>
  <si>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</si>
  <si>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</si>
  <si>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</si>
  <si>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</si>
  <si>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</si>
  <si>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</si>
  <si>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</si>
  <si>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</si>
  <si>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</si>
  <si>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</si>
  <si>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</si>
  <si>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</si>
  <si>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</si>
  <si>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</si>
  <si>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</si>
  <si>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</si>
  <si>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</si>
  <si>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</si>
  <si>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</si>
  <si>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</si>
  <si>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</si>
  <si>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</si>
  <si>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</si>
  <si>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</si>
  <si>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</si>
  <si>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</si>
  <si>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</si>
  <si>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</si>
  <si>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</si>
  <si>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</si>
  <si>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</si>
  <si>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</si>
  <si>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</si>
  <si>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</si>
  <si>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</si>
  <si>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</si>
  <si>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</si>
  <si>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</si>
  <si>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</si>
  <si>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</si>
  <si>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</si>
  <si>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</si>
  <si>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</si>
  <si>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</si>
  <si>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</si>
  <si>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</si>
  <si>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</si>
  <si>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</si>
  <si>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</si>
  <si>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</si>
  <si>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</si>
  <si>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</si>
  <si>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</si>
  <si>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</si>
  <si>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</si>
  <si>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</si>
  <si>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</si>
  <si>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</si>
  <si>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</si>
  <si>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</si>
  <si>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</si>
  <si>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</si>
  <si>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</si>
  <si>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</si>
  <si>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</si>
  <si>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</si>
  <si>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</si>
  <si>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</si>
  <si>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</si>
  <si>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</si>
  <si>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</si>
  <si>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</si>
  <si>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</si>
  <si>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</si>
  <si>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</si>
  <si>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</si>
  <si>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</si>
  <si>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</si>
  <si>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</si>
  <si>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</si>
  <si>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</si>
  <si>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</si>
  <si>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</si>
  <si>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</si>
  <si>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</si>
  <si>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</si>
  <si>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</si>
  <si>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</si>
  <si>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</si>
  <si>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</si>
  <si>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</si>
  <si>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</si>
  <si>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</si>
  <si>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</si>
  <si>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</si>
  <si>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</si>
  <si>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</si>
  <si>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</si>
  <si>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</si>
  <si>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</si>
  <si>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</si>
  <si>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</si>
  <si>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</si>
  <si>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</si>
  <si>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</si>
  <si>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</si>
  <si>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</si>
  <si>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</si>
  <si>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</si>
  <si>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</si>
  <si>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</si>
  <si>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</si>
  <si>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</si>
  <si>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</si>
  <si>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</si>
  <si>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</si>
  <si>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</si>
  <si>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</si>
  <si>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</si>
  <si>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</si>
  <si>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</si>
  <si>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</si>
  <si>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</si>
  <si>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</si>
  <si>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</si>
  <si>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</si>
  <si>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</si>
  <si>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</si>
  <si>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</si>
  <si>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</si>
  <si>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</si>
  <si>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</si>
  <si>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</si>
  <si>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</si>
  <si>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</si>
  <si>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</si>
  <si>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</si>
  <si>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</si>
  <si>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</si>
  <si>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</si>
  <si>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</si>
  <si>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</si>
  <si>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</si>
  <si>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</si>
  <si>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</si>
  <si>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</si>
  <si>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</si>
  <si>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</si>
  <si>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</si>
  <si>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</si>
  <si>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</si>
  <si>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</si>
  <si>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</si>
  <si>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</si>
  <si>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</si>
  <si>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</si>
  <si>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</si>
  <si>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</si>
  <si>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</si>
  <si>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</si>
  <si>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</si>
  <si>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</si>
  <si>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</si>
  <si>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</si>
  <si>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</si>
  <si>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</si>
  <si>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</si>
  <si>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</si>
  <si>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</si>
  <si>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</si>
  <si>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</si>
  <si>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</si>
  <si>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</si>
  <si>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</si>
  <si>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</si>
  <si>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</si>
  <si>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</si>
  <si>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</si>
  <si>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</si>
  <si>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</si>
  <si>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</si>
  <si>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</si>
  <si>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</si>
  <si>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</si>
  <si>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</si>
  <si>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</si>
  <si>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</si>
  <si>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</si>
  <si>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</si>
  <si>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</si>
  <si>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</si>
  <si>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</si>
  <si>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</si>
  <si>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</si>
  <si>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</si>
  <si>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</si>
  <si>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</si>
  <si>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</si>
  <si>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</si>
  <si>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</si>
  <si>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</si>
  <si>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</si>
  <si>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</si>
  <si>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</si>
  <si>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</si>
  <si>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</si>
  <si>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</si>
  <si>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</si>
  <si>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</si>
  <si>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</si>
  <si>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</si>
  <si>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</si>
  <si>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</si>
  <si>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</si>
  <si>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</si>
  <si>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</si>
  <si>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</si>
  <si>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</si>
  <si>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</si>
  <si>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</si>
  <si>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</si>
  <si>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</si>
  <si>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</si>
  <si>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</si>
  <si>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</si>
  <si>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</si>
  <si>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</si>
  <si>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</si>
  <si>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</si>
  <si>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</si>
  <si>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</si>
  <si>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</si>
  <si>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</si>
  <si>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</si>
  <si>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</si>
  <si>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</si>
  <si>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</si>
  <si>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</si>
  <si>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</si>
  <si>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</si>
  <si>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</si>
  <si>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</si>
  <si>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</si>
  <si>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</si>
  <si>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</si>
  <si>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</si>
  <si>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</si>
  <si>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</si>
  <si>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</si>
  <si>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</si>
  <si>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</si>
  <si>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</si>
  <si>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</si>
  <si>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</si>
  <si>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</si>
  <si>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</si>
  <si>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</si>
  <si>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</si>
  <si>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</si>
  <si>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</si>
  <si>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</si>
  <si>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</si>
  <si>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</si>
  <si>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</si>
  <si>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</si>
  <si>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</si>
  <si>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</si>
  <si>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</si>
  <si>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</si>
  <si>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</si>
  <si>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</si>
  <si>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</si>
  <si>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</si>
  <si>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</si>
  <si>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</si>
  <si>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</si>
  <si>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</si>
  <si>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</si>
  <si>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</si>
  <si>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</si>
  <si>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</si>
  <si>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</si>
  <si>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</si>
  <si>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</si>
  <si>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</si>
  <si>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</si>
  <si>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</si>
  <si>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</si>
  <si>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</si>
  <si>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</si>
  <si>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</si>
  <si>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</si>
  <si>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</si>
  <si>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</si>
  <si>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</si>
  <si>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</si>
  <si>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</si>
  <si>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</si>
  <si>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</si>
  <si>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</si>
  <si>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</si>
  <si>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</si>
  <si>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</si>
  <si>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</si>
  <si>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</si>
  <si>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</si>
  <si>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</si>
  <si>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</si>
  <si>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</si>
  <si>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</si>
  <si>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</si>
  <si>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</si>
  <si>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</si>
  <si>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</si>
  <si>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</si>
  <si>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</si>
  <si>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</si>
  <si>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</si>
  <si>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</si>
  <si>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</si>
  <si>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</si>
  <si>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</si>
  <si>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</si>
  <si>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</si>
  <si>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</si>
  <si>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</si>
  <si>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</si>
  <si>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</si>
  <si>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</si>
  <si>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</si>
  <si>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</si>
  <si>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</si>
  <si>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</si>
  <si>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</si>
  <si>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</si>
  <si>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</si>
  <si>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</si>
  <si>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</si>
  <si>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</si>
  <si>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</si>
  <si>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</si>
  <si>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</si>
  <si>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</si>
  <si>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</si>
  <si>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</si>
  <si>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</si>
  <si>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</si>
  <si>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</si>
  <si>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</si>
  <si>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</si>
  <si>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</si>
  <si>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</si>
  <si>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</si>
  <si>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</si>
  <si>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</si>
  <si>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</si>
  <si>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</si>
  <si>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</si>
  <si>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</si>
  <si>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</si>
  <si>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</si>
  <si>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</si>
  <si>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</si>
  <si>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</si>
  <si>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</si>
  <si>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</si>
  <si>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</si>
  <si>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</si>
  <si>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</si>
  <si>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</si>
  <si>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</si>
  <si>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</si>
  <si>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</si>
  <si>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</si>
  <si>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</si>
  <si>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</si>
  <si>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</si>
  <si>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</si>
  <si>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</si>
  <si>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</si>
  <si>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</si>
  <si>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</si>
  <si>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</si>
  <si>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</si>
  <si>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</si>
  <si>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</si>
  <si>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</si>
  <si>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</si>
  <si>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</si>
  <si>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</si>
  <si>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</si>
  <si>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</si>
  <si>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</si>
  <si>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</si>
  <si>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</si>
  <si>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</si>
  <si>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</si>
  <si>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</si>
  <si>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</si>
  <si>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</si>
  <si>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</si>
  <si>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</si>
  <si>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</si>
  <si>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</si>
  <si>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</si>
  <si>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</si>
  <si>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</si>
  <si>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</si>
  <si>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</si>
  <si>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</si>
  <si>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</si>
  <si>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</si>
  <si>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</si>
  <si>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</si>
  <si>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</si>
  <si>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</si>
  <si>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</si>
  <si>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</si>
  <si>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</si>
  <si>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</si>
  <si>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</si>
  <si>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</si>
  <si>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</si>
  <si>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</si>
  <si>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</si>
  <si>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</si>
  <si>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</si>
  <si>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</si>
  <si>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</si>
  <si>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</si>
  <si>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</si>
  <si>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</si>
  <si>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</si>
  <si>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</si>
  <si>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</si>
  <si>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</si>
  <si>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</si>
  <si>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</si>
  <si>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</si>
  <si>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</si>
  <si>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</si>
  <si>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</si>
  <si>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</si>
  <si>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</si>
  <si>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</si>
  <si>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</si>
  <si>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</si>
  <si>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</si>
  <si>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</si>
  <si>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</si>
  <si>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</si>
  <si>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</si>
  <si>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</si>
  <si>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</si>
  <si>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</si>
  <si>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</si>
  <si>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</si>
  <si>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</si>
  <si>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</si>
  <si>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</si>
  <si>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</si>
  <si>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</si>
  <si>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</si>
  <si>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</si>
  <si>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</si>
  <si>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</si>
  <si>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</si>
  <si>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</si>
  <si>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</si>
  <si>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</si>
  <si>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</si>
  <si>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</si>
  <si>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</si>
  <si>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</si>
  <si>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</si>
  <si>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</si>
  <si>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</si>
  <si>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</si>
  <si>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</si>
  <si>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</si>
  <si>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</si>
  <si>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</si>
  <si>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</si>
  <si>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</si>
  <si>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</si>
  <si>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</si>
  <si>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</si>
  <si>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</si>
  <si>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</si>
  <si>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</si>
  <si>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</si>
  <si>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</si>
  <si>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</si>
  <si>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</si>
  <si>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</si>
  <si>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</si>
  <si>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</si>
  <si>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</si>
  <si>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</si>
  <si>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</si>
  <si>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</si>
  <si>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</si>
  <si>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</si>
  <si>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</si>
  <si>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</si>
  <si>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</si>
  <si>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</si>
  <si>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</si>
  <si>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</si>
  <si>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</si>
  <si>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</si>
  <si>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</si>
  <si>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</si>
  <si>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</si>
  <si>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</si>
  <si>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</si>
  <si>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</si>
  <si>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</si>
  <si>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</si>
  <si>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</si>
  <si>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</si>
  <si>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</si>
  <si>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</si>
  <si>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</si>
  <si>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</si>
  <si>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</si>
  <si>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</si>
  <si>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</si>
  <si>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</si>
  <si>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</si>
  <si>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</si>
  <si>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</si>
  <si>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</si>
  <si>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</si>
  <si>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</si>
  <si>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</si>
  <si>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</si>
  <si>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</si>
  <si>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</si>
  <si>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</si>
  <si>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</si>
  <si>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</si>
  <si>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</si>
  <si>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</si>
  <si>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</si>
  <si>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</si>
  <si>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</si>
  <si>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</si>
  <si>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</si>
  <si>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</si>
  <si>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</si>
  <si>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</si>
  <si>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</si>
  <si>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</si>
  <si>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</si>
  <si>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</si>
  <si>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</si>
  <si>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</si>
  <si>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</si>
  <si>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</si>
  <si>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</si>
  <si>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</si>
  <si>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</si>
  <si>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</si>
  <si>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</si>
  <si>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</si>
  <si>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</si>
  <si>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</si>
  <si>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</si>
  <si>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</si>
  <si>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</si>
  <si>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</si>
  <si>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</si>
  <si>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</si>
  <si>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</si>
  <si>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</si>
  <si>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</si>
  <si>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</si>
  <si>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</si>
  <si>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</si>
  <si>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</si>
  <si>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</si>
  <si>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</si>
  <si>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</si>
  <si>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</si>
  <si>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</si>
  <si>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</si>
  <si>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</si>
  <si>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</si>
  <si>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</si>
  <si>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</si>
  <si>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</si>
  <si>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</si>
  <si>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</si>
  <si>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</si>
  <si>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</si>
  <si>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</si>
  <si>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</si>
  <si>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</si>
  <si>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</si>
  <si>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</si>
  <si>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</si>
  <si>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</si>
  <si>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</si>
  <si>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</si>
  <si>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</si>
  <si>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</si>
  <si>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</si>
  <si>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</si>
  <si>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</si>
  <si>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</si>
  <si>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</si>
  <si>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</si>
  <si>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</si>
  <si>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</si>
  <si>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</si>
  <si>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</si>
  <si>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</si>
  <si>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</si>
  <si>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</si>
  <si>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</si>
  <si>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</si>
  <si>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</si>
  <si>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</si>
  <si>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</si>
  <si>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</si>
  <si>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</si>
  <si>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</si>
  <si>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</si>
  <si>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</si>
  <si>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</si>
  <si>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</si>
  <si>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</si>
  <si>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</si>
  <si>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</si>
  <si>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</si>
  <si>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</si>
  <si>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</si>
  <si>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</si>
  <si>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</si>
  <si>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</si>
  <si>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</si>
  <si>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</si>
  <si>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</si>
  <si>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</si>
  <si>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</si>
  <si>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</si>
  <si>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</si>
  <si>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</si>
  <si>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</si>
  <si>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</si>
  <si>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</si>
  <si>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</si>
  <si>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</si>
  <si>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</si>
  <si>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</si>
  <si>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</si>
  <si>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</si>
  <si>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</si>
  <si>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</si>
  <si>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</si>
  <si>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</si>
  <si>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</si>
  <si>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</si>
  <si>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</si>
  <si>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</si>
  <si>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</si>
  <si>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</si>
  <si>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</si>
  <si>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</si>
  <si>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</si>
  <si>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</si>
  <si>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</si>
  <si>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</si>
  <si>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</si>
  <si>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</si>
  <si>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</si>
  <si>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</si>
  <si>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</si>
  <si>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</si>
  <si>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</si>
  <si>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</si>
  <si>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</si>
  <si>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</si>
  <si>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</si>
  <si>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</si>
  <si>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</si>
  <si>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</si>
  <si>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</si>
  <si>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</si>
  <si>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</si>
  <si>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</si>
  <si>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</si>
  <si>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</si>
  <si>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</si>
  <si>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</si>
  <si>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</si>
  <si>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</si>
  <si>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</si>
  <si>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</si>
  <si>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</si>
  <si>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</si>
  <si>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</si>
  <si>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</si>
  <si>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</si>
  <si>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</si>
  <si>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</si>
  <si>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</si>
  <si>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</si>
  <si>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</si>
  <si>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</si>
  <si>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</si>
  <si>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</si>
  <si>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</si>
  <si>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</si>
  <si>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</si>
  <si>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</si>
  <si>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</si>
  <si>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</si>
  <si>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</si>
  <si>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</si>
  <si>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</si>
  <si>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</si>
  <si>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</si>
  <si>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</si>
  <si>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</si>
  <si>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</si>
  <si>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</si>
  <si>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</si>
  <si>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</si>
  <si>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</si>
  <si>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</si>
  <si>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</si>
  <si>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</si>
  <si>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</si>
  <si>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</si>
  <si>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</si>
  <si>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</si>
  <si>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</si>
  <si>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</si>
  <si>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</si>
  <si>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</si>
  <si>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</si>
  <si>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</si>
  <si>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</si>
  <si>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</si>
  <si>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</si>
  <si>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</si>
  <si>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</si>
  <si>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</si>
  <si>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</si>
  <si>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</si>
  <si>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</si>
  <si>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</si>
  <si>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</si>
  <si>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</si>
  <si>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</si>
  <si>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</si>
  <si>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</si>
  <si>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</si>
  <si>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</si>
  <si>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</si>
  <si>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</si>
  <si>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</si>
  <si>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</si>
  <si>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</si>
  <si>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</si>
  <si>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</si>
  <si>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</si>
  <si>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</si>
  <si>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</si>
  <si>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</si>
  <si>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</si>
  <si>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</si>
  <si>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</si>
  <si>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</si>
  <si>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</si>
  <si>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</si>
  <si>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</si>
  <si>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</si>
  <si>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</si>
  <si>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</si>
  <si>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</si>
  <si>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</si>
  <si>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</si>
  <si>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</si>
  <si>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</si>
  <si>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</si>
  <si>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</si>
  <si>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</si>
  <si>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</si>
  <si>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</si>
  <si>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</si>
  <si>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</si>
  <si>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</si>
  <si>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</si>
  <si>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</si>
  <si>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</si>
  <si>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</si>
  <si>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</si>
  <si>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</si>
  <si>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</si>
  <si>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</si>
  <si>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</si>
  <si>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</si>
  <si>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</si>
  <si>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</si>
  <si>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</si>
  <si>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</si>
  <si>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</si>
  <si>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</si>
  <si>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</si>
  <si>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</si>
  <si>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</si>
  <si>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</si>
  <si>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</si>
  <si>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</si>
  <si>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</si>
  <si>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</si>
  <si>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</si>
  <si>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</si>
  <si>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</si>
  <si>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</si>
  <si>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</si>
  <si>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</si>
  <si>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</si>
  <si>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</si>
  <si>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</si>
  <si>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</si>
  <si>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</si>
  <si>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</si>
  <si>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</si>
  <si>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</si>
  <si>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</si>
  <si>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</si>
  <si>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</si>
  <si>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</si>
  <si>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</si>
  <si>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</si>
  <si>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</si>
  <si>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</si>
  <si>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</si>
  <si>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</si>
  <si>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</si>
  <si>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</si>
  <si>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</si>
  <si>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</si>
  <si>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</si>
  <si>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</si>
  <si>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</si>
  <si>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</si>
  <si>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</si>
  <si>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</si>
  <si>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</si>
  <si>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</si>
  <si>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</si>
  <si>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</si>
  <si>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</si>
  <si>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</si>
  <si>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</si>
  <si>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</si>
  <si>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</si>
  <si>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</si>
  <si>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</si>
  <si>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</si>
  <si>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</si>
  <si>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</si>
  <si>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</si>
  <si>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</si>
  <si>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</si>
  <si>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</si>
  <si>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</si>
  <si>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</si>
  <si>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</si>
  <si>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</si>
  <si>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</si>
  <si>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</si>
  <si>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</si>
  <si>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</si>
  <si>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</si>
  <si>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</si>
  <si>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</si>
  <si>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</si>
  <si>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</si>
  <si>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</si>
  <si>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</si>
  <si>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</si>
  <si>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</si>
  <si>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</si>
  <si>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</si>
  <si>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</si>
  <si>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</si>
  <si>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</si>
  <si>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</si>
  <si>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</si>
  <si>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</si>
  <si>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</si>
  <si>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</si>
  <si>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</si>
  <si>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</si>
  <si>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</si>
  <si>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</si>
  <si>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</si>
  <si>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</si>
  <si>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</si>
  <si>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</si>
  <si>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</si>
  <si>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</si>
  <si>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</si>
  <si>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</si>
  <si>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</si>
  <si>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</si>
  <si>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</si>
  <si>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</si>
  <si>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</si>
  <si>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</si>
  <si>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</si>
  <si>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</si>
  <si>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</si>
  <si>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</si>
  <si>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</si>
  <si>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</si>
  <si>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</si>
  <si>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</si>
  <si>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</si>
  <si>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</si>
  <si>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</si>
  <si>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</si>
  <si>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</si>
  <si>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</si>
  <si>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</si>
  <si>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</si>
  <si>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</si>
  <si>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</si>
  <si>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</si>
  <si>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</si>
  <si>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</si>
  <si>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</si>
  <si>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</si>
  <si>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</si>
  <si>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</si>
  <si>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</si>
  <si>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</si>
  <si>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</si>
  <si>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</si>
  <si>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</si>
  <si>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</si>
  <si>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</si>
  <si>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</si>
  <si>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</si>
  <si>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</si>
  <si>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</si>
  <si>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</si>
  <si>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</si>
  <si>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</si>
  <si>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</si>
  <si>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</si>
  <si>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</si>
  <si>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</si>
  <si>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</si>
  <si>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</si>
  <si>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</si>
  <si>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</si>
  <si>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</si>
  <si>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</si>
  <si>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</si>
  <si>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</si>
  <si>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</si>
  <si>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</si>
  <si>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</si>
  <si>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</si>
  <si>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</si>
  <si>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</si>
  <si>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</si>
  <si>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</si>
  <si>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</si>
  <si>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</si>
  <si>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</si>
  <si>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</si>
  <si>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</si>
  <si>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</si>
  <si>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</si>
  <si>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</si>
  <si>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</si>
  <si>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</si>
  <si>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</si>
  <si>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</si>
  <si>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</si>
  <si>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</si>
  <si>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</si>
  <si>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</si>
  <si>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</si>
  <si>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</si>
  <si>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</si>
  <si>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</si>
  <si>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</si>
  <si>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</si>
  <si>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</si>
  <si>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</si>
  <si>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</si>
  <si>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</si>
  <si>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</si>
  <si>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</si>
  <si>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</si>
  <si>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</si>
  <si>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</si>
  <si>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</si>
  <si>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</si>
  <si>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</si>
  <si>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</si>
  <si>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</si>
  <si>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</si>
  <si>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</si>
  <si>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</si>
  <si>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</si>
  <si>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</si>
  <si>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</si>
  <si>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</si>
  <si>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</si>
  <si>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</si>
  <si>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</si>
  <si>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</si>
  <si>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</si>
  <si>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</si>
  <si>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</si>
  <si>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</si>
  <si>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</si>
  <si>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</si>
  <si>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</si>
  <si>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</si>
  <si>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</si>
  <si>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</si>
  <si>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</si>
  <si>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</si>
  <si>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</si>
  <si>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</si>
  <si>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</si>
  <si>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</si>
  <si>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</si>
  <si>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</si>
  <si>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</si>
  <si>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</si>
  <si>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</si>
  <si>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</si>
  <si>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</si>
  <si>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</si>
  <si>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</si>
  <si>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</si>
  <si>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</si>
  <si>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</si>
  <si>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</si>
  <si>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</si>
  <si>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</si>
  <si>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</si>
  <si>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</si>
  <si>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</si>
  <si>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</si>
  <si>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</si>
  <si>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</si>
  <si>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</si>
  <si>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</si>
  <si>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</si>
  <si>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</si>
  <si>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</si>
  <si>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</si>
  <si>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</si>
  <si>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</si>
  <si>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</si>
  <si>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</si>
  <si>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</si>
  <si>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</si>
  <si>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</si>
  <si>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</si>
  <si>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</si>
  <si>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</si>
  <si>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</si>
  <si>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</si>
  <si>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</si>
  <si>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</si>
  <si>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</si>
  <si>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</si>
  <si>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</si>
  <si>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</si>
  <si>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</si>
  <si>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</si>
  <si>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</si>
  <si>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</si>
  <si>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</si>
  <si>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</si>
  <si>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</si>
  <si>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</si>
  <si>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</si>
  <si>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</si>
  <si>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</si>
  <si>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</si>
  <si>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</si>
  <si>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</si>
  <si>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</si>
  <si>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</si>
  <si>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</si>
  <si>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</si>
  <si>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</si>
  <si>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</si>
  <si>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</si>
  <si>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</si>
  <si>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</si>
  <si>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</si>
  <si>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</si>
  <si>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</si>
  <si>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</si>
  <si>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</si>
  <si>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</si>
  <si>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</si>
  <si>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</si>
  <si>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</si>
  <si>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</si>
  <si>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</si>
  <si>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</si>
  <si>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</si>
  <si>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</si>
  <si>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</si>
  <si>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</si>
  <si>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</si>
  <si>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</si>
  <si>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</si>
  <si>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</si>
  <si>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</si>
  <si>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</si>
  <si>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</si>
  <si>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</si>
  <si>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</si>
  <si>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</si>
  <si>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</si>
  <si>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</si>
  <si>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</si>
  <si>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</si>
  <si>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</si>
  <si>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</si>
  <si>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</si>
  <si>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</si>
  <si>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</si>
  <si>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</si>
  <si>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</si>
  <si>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</si>
  <si>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</si>
  <si>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</si>
  <si>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</si>
  <si>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</si>
  <si>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</si>
  <si>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</si>
  <si>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</si>
  <si>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</si>
  <si>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</si>
  <si>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</si>
  <si>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</si>
  <si>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</si>
  <si>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</si>
  <si>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</si>
  <si>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</si>
  <si>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</si>
  <si>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</si>
  <si>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</si>
  <si>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</si>
  <si>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</si>
  <si>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</si>
  <si>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</si>
  <si>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</si>
  <si>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</si>
  <si>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</si>
  <si>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</si>
  <si>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</si>
  <si>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</si>
  <si>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</si>
  <si>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</si>
  <si>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</si>
  <si>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</si>
  <si>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</si>
  <si>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</si>
  <si>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</si>
  <si>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</si>
  <si>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</si>
  <si>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</si>
  <si>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</si>
  <si>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</si>
  <si>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</si>
  <si>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</si>
  <si>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</si>
  <si>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</si>
  <si>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</si>
  <si>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</si>
  <si>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</si>
  <si>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</si>
  <si>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</si>
  <si>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</si>
  <si>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</si>
  <si>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</si>
  <si>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</si>
  <si>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</si>
  <si>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</si>
  <si>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</si>
  <si>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</si>
  <si>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</si>
  <si>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</si>
  <si>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</si>
  <si>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</si>
  <si>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</si>
  <si>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</si>
  <si>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</si>
  <si>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</si>
  <si>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</si>
  <si>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</si>
  <si>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</si>
  <si>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</si>
  <si>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</si>
  <si>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</si>
  <si>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</si>
  <si>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</si>
  <si>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</si>
  <si>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</si>
  <si>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</si>
  <si>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</si>
  <si>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</si>
  <si>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</si>
  <si>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</si>
  <si>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</si>
  <si>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</si>
  <si>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</si>
  <si>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</si>
  <si>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</si>
  <si>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</si>
  <si>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</si>
  <si>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</si>
  <si>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</si>
  <si>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</si>
  <si>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</si>
  <si>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</si>
  <si>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</si>
  <si>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</si>
  <si>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</si>
  <si>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</si>
  <si>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</si>
  <si>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</si>
  <si>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</si>
  <si>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</si>
  <si>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</si>
  <si>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</si>
  <si>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</si>
  <si>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</si>
  <si>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</si>
  <si>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</si>
  <si>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</si>
  <si>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</si>
  <si>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</si>
  <si>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</si>
  <si>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</si>
  <si>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</si>
  <si>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</si>
  <si>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</si>
  <si>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</si>
  <si>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</si>
  <si>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</si>
  <si>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</si>
  <si>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</si>
  <si>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</si>
  <si>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</si>
  <si>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</si>
  <si>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</si>
  <si>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</si>
  <si>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</si>
  <si>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</si>
  <si>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</si>
  <si>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</si>
  <si>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</si>
  <si>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</si>
  <si>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</si>
  <si>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</si>
  <si>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</si>
  <si>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</si>
  <si>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</si>
  <si>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</si>
  <si>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</si>
  <si>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</si>
  <si>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</si>
  <si>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</si>
  <si>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</si>
  <si>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</si>
  <si>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</si>
  <si>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</si>
  <si>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</si>
  <si>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</si>
  <si>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</si>
  <si>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</si>
  <si>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</si>
  <si>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</si>
  <si>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</si>
  <si>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</si>
  <si>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</si>
  <si>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</si>
  <si>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</si>
  <si>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</si>
  <si>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</si>
  <si>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</si>
  <si>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</si>
  <si>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</si>
  <si>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</si>
  <si>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</si>
  <si>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</si>
  <si>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</si>
  <si>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</si>
  <si>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</si>
  <si>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</si>
  <si>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</si>
  <si>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</si>
  <si>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</si>
  <si>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</si>
  <si>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</si>
  <si>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</si>
  <si>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</si>
  <si>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</si>
  <si>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</si>
  <si>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</si>
  <si>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</si>
  <si>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</si>
  <si>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</si>
  <si>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</si>
  <si>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</si>
  <si>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</si>
  <si>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</si>
  <si>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</si>
  <si>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</si>
  <si>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</si>
  <si>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</si>
  <si>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</si>
  <si>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</si>
  <si>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</si>
  <si>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</si>
  <si>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</si>
  <si>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</si>
  <si>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</si>
  <si>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</si>
  <si>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</si>
  <si>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</si>
  <si>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</si>
  <si>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</si>
  <si>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</si>
  <si>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</si>
  <si>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</si>
  <si>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</si>
  <si>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</si>
  <si>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</si>
  <si>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</si>
  <si>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</si>
  <si>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</si>
  <si>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</si>
  <si>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</si>
  <si>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</si>
  <si>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</si>
  <si>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</si>
  <si>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</si>
  <si>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</si>
  <si>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</si>
  <si>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</si>
  <si>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</si>
  <si>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</si>
  <si>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</si>
  <si>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</si>
  <si>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</si>
  <si>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</si>
  <si>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</si>
  <si>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</si>
  <si>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</si>
  <si>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</si>
  <si>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</si>
  <si>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</si>
  <si>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</si>
  <si>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</si>
  <si>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</si>
  <si>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</si>
  <si>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</si>
  <si>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</si>
  <si>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</si>
  <si>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</si>
  <si>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</si>
  <si>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</si>
  <si>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</si>
  <si>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</si>
  <si>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</si>
  <si>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</si>
  <si>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</si>
  <si>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</si>
  <si>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</si>
  <si>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</si>
  <si>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</si>
  <si>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</si>
  <si>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</si>
  <si>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</si>
  <si>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</si>
  <si>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</si>
  <si>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</si>
  <si>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</si>
  <si>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</si>
  <si>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</si>
  <si>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</si>
  <si>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</si>
  <si>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</si>
  <si>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</si>
  <si>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</si>
  <si>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</si>
  <si>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</si>
  <si>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</si>
  <si>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</si>
  <si>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</si>
  <si>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</si>
  <si>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</si>
  <si>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</si>
  <si>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</si>
  <si>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</si>
  <si>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</si>
  <si>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</si>
  <si>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</si>
  <si>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</si>
  <si>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</si>
  <si>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</si>
  <si>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</si>
  <si>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</si>
  <si>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</si>
  <si>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</si>
  <si>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</si>
  <si>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</si>
  <si>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</si>
  <si>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</si>
  <si>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</si>
  <si>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</si>
  <si>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</si>
  <si>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</si>
  <si>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</si>
  <si>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</si>
  <si>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</si>
  <si>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</si>
  <si>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</si>
  <si>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</si>
  <si>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</si>
  <si>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</si>
  <si>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</si>
  <si>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</si>
  <si>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</si>
  <si>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</si>
  <si>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</si>
  <si>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</si>
  <si>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</si>
  <si>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</si>
  <si>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</si>
  <si>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</si>
  <si>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</si>
  <si>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</si>
  <si>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</si>
  <si>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</si>
  <si>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</si>
  <si>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</si>
  <si>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</si>
  <si>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</si>
  <si>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</si>
  <si>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</si>
  <si>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</si>
  <si>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</si>
  <si>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</si>
  <si>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</si>
  <si>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</si>
  <si>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</si>
  <si>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</si>
  <si>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</si>
  <si>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</si>
  <si>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</si>
  <si>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</si>
  <si>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</si>
  <si>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</si>
  <si>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</si>
  <si>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</si>
  <si>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</si>
  <si>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</si>
  <si>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</si>
  <si>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</si>
  <si>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</si>
  <si>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</si>
  <si>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</si>
  <si>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</si>
  <si>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</si>
  <si>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</si>
  <si>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</si>
  <si>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</si>
  <si>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</si>
  <si>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</si>
  <si>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</si>
  <si>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</si>
  <si>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</si>
  <si>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</si>
  <si>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</si>
  <si>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</si>
  <si>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</si>
  <si>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</si>
  <si>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</si>
  <si>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</si>
  <si>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</si>
  <si>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</si>
  <si>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</si>
  <si>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</si>
  <si>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</si>
  <si>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</si>
  <si>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</si>
  <si>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</si>
  <si>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</si>
  <si>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</si>
  <si>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</si>
  <si>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</si>
  <si>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</si>
  <si>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</si>
  <si>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</si>
  <si>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</si>
  <si>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</si>
  <si>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</si>
  <si>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</si>
  <si>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</si>
  <si>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</si>
  <si>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</si>
  <si>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</si>
  <si>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</si>
  <si>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</si>
  <si>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</si>
  <si>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</si>
  <si>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</si>
  <si>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</si>
  <si>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</si>
  <si>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</si>
  <si>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</si>
  <si>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</si>
  <si>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</si>
  <si>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</si>
  <si>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</si>
  <si>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</si>
  <si>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</si>
  <si>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</si>
  <si>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</si>
  <si>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</si>
  <si>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</si>
  <si>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</si>
  <si>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</si>
  <si>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</si>
  <si>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</si>
  <si>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</si>
  <si>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</si>
  <si>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</si>
  <si>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</si>
  <si>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</si>
  <si>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</si>
  <si>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</si>
  <si>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</si>
  <si>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</si>
  <si>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</si>
  <si>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</si>
  <si>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</si>
  <si>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</si>
  <si>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</si>
  <si>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</si>
  <si>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</si>
  <si>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</si>
  <si>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</si>
  <si>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</si>
  <si>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</si>
  <si>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</si>
  <si>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</si>
  <si>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</si>
  <si>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</si>
  <si>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</si>
  <si>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</si>
  <si>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</si>
  <si>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</si>
  <si>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</si>
  <si>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</si>
  <si>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</si>
  <si>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</si>
  <si>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</si>
  <si>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</si>
  <si>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</si>
  <si>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</si>
  <si>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</si>
  <si>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</si>
  <si>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</si>
  <si>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</si>
  <si>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</si>
  <si>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</si>
  <si>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</si>
  <si>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</si>
  <si>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</si>
  <si>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</si>
  <si>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</si>
  <si>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</si>
  <si>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</si>
  <si>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</si>
  <si>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</si>
  <si>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</si>
  <si>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</si>
  <si>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</si>
  <si>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</si>
  <si>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</si>
  <si>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</si>
  <si>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</si>
  <si>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</si>
  <si>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</si>
  <si>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</si>
  <si>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</si>
  <si>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</si>
  <si>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</si>
  <si>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</si>
  <si>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</si>
  <si>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</si>
  <si>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</si>
  <si>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</si>
  <si>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</si>
  <si>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</si>
  <si>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</si>
  <si>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</si>
  <si>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</si>
  <si>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</si>
  <si>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</si>
  <si>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</si>
  <si>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</si>
  <si>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</si>
  <si>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</si>
  <si>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</si>
  <si>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</si>
  <si>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</si>
  <si>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</si>
  <si>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</si>
  <si>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</si>
  <si>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</si>
  <si>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</si>
  <si>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</si>
  <si>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</si>
  <si>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</si>
  <si>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</si>
  <si>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</si>
  <si>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</si>
  <si>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</si>
  <si>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</si>
  <si>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</si>
  <si>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</si>
  <si>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</si>
  <si>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</si>
  <si>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</si>
  <si>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</si>
  <si>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</si>
  <si>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</si>
  <si>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</si>
  <si>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</si>
  <si>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</si>
  <si>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</si>
  <si>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</si>
  <si>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</si>
  <si>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</si>
  <si>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</si>
  <si>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</si>
  <si>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</si>
  <si>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</si>
  <si>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</si>
  <si>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</si>
  <si>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</si>
  <si>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</si>
  <si>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</si>
  <si>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</si>
  <si>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</si>
  <si>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</si>
  <si>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</si>
  <si>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</si>
  <si>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</si>
  <si>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</si>
  <si>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</si>
  <si>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</si>
  <si>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</si>
  <si>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</si>
  <si>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</si>
  <si>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</si>
  <si>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</si>
  <si>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</si>
  <si>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</si>
  <si>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</si>
  <si>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</si>
  <si>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</si>
  <si>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</si>
  <si>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</si>
  <si>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</si>
  <si>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</si>
  <si>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</si>
  <si>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</si>
  <si>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</si>
  <si>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</si>
  <si>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</si>
  <si>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</si>
  <si>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</si>
  <si>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</si>
  <si>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</si>
  <si>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</si>
  <si>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</si>
  <si>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</si>
  <si>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</si>
  <si>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</si>
  <si>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</si>
  <si>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</si>
  <si>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</si>
  <si>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</si>
  <si>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</si>
  <si>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</si>
  <si>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</si>
  <si>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</si>
  <si>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</si>
  <si>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</si>
  <si>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</si>
  <si>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</si>
  <si>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</si>
  <si>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</si>
  <si>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</si>
  <si>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</si>
  <si>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</si>
  <si>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</si>
  <si>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</si>
  <si>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</si>
  <si>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</si>
  <si>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</si>
  <si>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</si>
  <si>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</si>
  <si>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</si>
  <si>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</si>
  <si>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</si>
  <si>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</si>
  <si>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</si>
  <si>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</si>
  <si>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</si>
  <si>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</si>
  <si>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</si>
  <si>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</si>
  <si>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</si>
  <si>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</si>
  <si>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</si>
  <si>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</si>
  <si>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</si>
  <si>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</si>
  <si>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</si>
  <si>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</si>
  <si>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</si>
  <si>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</si>
  <si>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</si>
  <si>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</si>
  <si>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</si>
  <si>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</si>
  <si>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</si>
  <si>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</si>
  <si>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</si>
  <si>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</si>
  <si>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</si>
  <si>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</si>
  <si>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</si>
  <si>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</si>
  <si>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</si>
  <si>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</si>
  <si>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</si>
  <si>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</si>
  <si>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</si>
  <si>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</si>
  <si>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</si>
  <si>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</si>
  <si>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</si>
  <si>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</si>
  <si>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</si>
  <si>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</si>
  <si>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</si>
  <si>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</si>
  <si>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</si>
  <si>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</si>
  <si>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</si>
  <si>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</si>
  <si>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</si>
  <si>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</si>
  <si>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</si>
  <si>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</si>
  <si>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</si>
  <si>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</si>
  <si>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</si>
  <si>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</si>
  <si>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</si>
  <si>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</si>
  <si>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</si>
  <si>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</si>
  <si>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</si>
  <si>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</si>
  <si>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</si>
  <si>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</si>
  <si>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</si>
  <si>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</si>
  <si>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</si>
  <si>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</si>
  <si>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</si>
  <si>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</si>
  <si>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</si>
  <si>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</si>
  <si>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</si>
  <si>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</si>
  <si>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</si>
  <si>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</si>
  <si>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</si>
  <si>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</si>
  <si>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</si>
  <si>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</si>
  <si>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</si>
  <si>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</si>
  <si>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</si>
  <si>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</si>
  <si>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</si>
  <si>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</si>
  <si>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</si>
  <si>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</si>
  <si>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</si>
  <si>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</si>
  <si>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</si>
  <si>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</si>
  <si>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</si>
  <si>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</si>
  <si>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</si>
  <si>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</si>
  <si>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</si>
  <si>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</si>
  <si>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</si>
  <si>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</si>
  <si>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</si>
  <si>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</si>
  <si>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</si>
  <si>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</si>
  <si>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</si>
  <si>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</si>
  <si>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</si>
  <si>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</si>
  <si>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</si>
  <si>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</si>
  <si>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</si>
  <si>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</si>
  <si>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</si>
  <si>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</si>
  <si>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</si>
  <si>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</si>
  <si>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</si>
  <si>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</si>
  <si>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</si>
  <si>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</si>
  <si>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</si>
  <si>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</si>
  <si>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</si>
  <si>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</si>
  <si>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</si>
  <si>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</si>
  <si>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</si>
  <si>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</si>
  <si>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</si>
  <si>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</si>
  <si>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</si>
  <si>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</si>
  <si>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</si>
  <si>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</si>
  <si>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</si>
  <si>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</si>
  <si>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</si>
  <si>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</si>
  <si>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</si>
  <si>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</si>
  <si>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</si>
  <si>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</si>
  <si>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</si>
  <si>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</si>
  <si>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</si>
  <si>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</si>
  <si>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</si>
  <si>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</si>
  <si>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</si>
  <si>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</si>
  <si>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</si>
  <si>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</si>
  <si>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</si>
  <si>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</si>
  <si>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</si>
  <si>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</si>
  <si>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</si>
  <si>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</si>
  <si>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</si>
  <si>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</si>
  <si>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</si>
  <si>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</si>
  <si>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</si>
  <si>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</si>
  <si>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</si>
  <si>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</si>
  <si>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</si>
  <si>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</si>
  <si>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</si>
  <si>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</si>
  <si>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</si>
  <si>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</si>
  <si>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</si>
  <si>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</si>
  <si>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</si>
  <si>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</si>
  <si>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</si>
  <si>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</si>
  <si>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</si>
  <si>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</si>
  <si>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</si>
  <si>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</si>
  <si>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</si>
  <si>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</si>
  <si>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</si>
  <si>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</si>
  <si>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</si>
  <si>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</si>
  <si>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</si>
  <si>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</si>
  <si>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</si>
  <si>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</si>
  <si>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</si>
  <si>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</si>
  <si>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</si>
  <si>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</si>
  <si>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</si>
  <si>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</si>
  <si>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</si>
  <si>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</si>
  <si>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</si>
  <si>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</si>
  <si>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</si>
  <si>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</si>
  <si>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</si>
  <si>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</si>
  <si>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</si>
  <si>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</si>
  <si>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</si>
  <si>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</si>
  <si>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</si>
  <si>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</si>
  <si>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</si>
  <si>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</si>
  <si>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</si>
  <si>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</si>
  <si>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</si>
  <si>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</si>
  <si>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</si>
  <si>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</si>
  <si>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</si>
  <si>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</si>
  <si>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</si>
  <si>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</si>
  <si>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</si>
  <si>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</si>
  <si>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</si>
  <si>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</si>
  <si>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</si>
  <si>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</si>
  <si>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</si>
  <si>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</si>
  <si>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</si>
  <si>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</si>
  <si>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</si>
  <si>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</si>
  <si>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</si>
  <si>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</si>
  <si>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</si>
  <si>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</si>
  <si>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</si>
  <si>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</si>
  <si>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</si>
  <si>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</si>
  <si>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</si>
  <si>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</si>
  <si>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</si>
  <si>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</si>
  <si>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</si>
  <si>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</si>
  <si>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</si>
  <si>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</si>
  <si>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</si>
  <si>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</si>
  <si>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</si>
  <si>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</si>
  <si>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</si>
  <si>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</si>
  <si>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</si>
  <si>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</si>
  <si>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</si>
  <si>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</si>
  <si>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</si>
  <si>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</si>
  <si>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</si>
  <si>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</si>
  <si>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</si>
  <si>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</si>
  <si>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</si>
  <si>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</si>
  <si>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</si>
  <si>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</si>
  <si>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</si>
  <si>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</si>
  <si>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</si>
  <si>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</si>
  <si>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</si>
  <si>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</si>
  <si>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</si>
  <si>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</si>
  <si>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</si>
  <si>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</si>
  <si>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</si>
  <si>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</si>
  <si>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</si>
  <si>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</si>
  <si>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</si>
  <si>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</si>
  <si>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</si>
  <si>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</si>
  <si>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</si>
  <si>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</si>
  <si>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</si>
  <si>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</si>
  <si>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</si>
  <si>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</si>
  <si>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</si>
  <si>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</si>
  <si>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</si>
  <si>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</si>
  <si>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</si>
  <si>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</si>
  <si>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</si>
  <si>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</si>
  <si>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</si>
  <si>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</si>
  <si>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</si>
  <si>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</si>
  <si>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</si>
  <si>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</si>
  <si>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</si>
  <si>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</si>
  <si>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</si>
  <si>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</si>
  <si>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</si>
  <si>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</si>
  <si>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</si>
  <si>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</si>
  <si>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</si>
  <si>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</si>
  <si>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</si>
  <si>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</si>
  <si>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</si>
  <si>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</si>
  <si>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</si>
  <si>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</si>
  <si>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</si>
  <si>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</si>
  <si>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</si>
  <si>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</si>
  <si>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</si>
  <si>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</si>
  <si>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</si>
  <si>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</si>
  <si>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</si>
  <si>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</si>
  <si>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</si>
  <si>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</si>
  <si>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</si>
  <si>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</si>
  <si>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</si>
  <si>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</si>
  <si>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</si>
  <si>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</si>
  <si>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</si>
  <si>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</si>
  <si>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</si>
  <si>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</si>
  <si>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</si>
  <si>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</si>
  <si>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</si>
  <si>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</si>
  <si>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</si>
  <si>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</si>
  <si>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</si>
  <si>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</si>
  <si>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</si>
  <si>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</si>
  <si>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</si>
  <si>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</si>
  <si>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</si>
  <si>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</si>
  <si>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</si>
  <si>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</si>
  <si>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</si>
  <si>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</si>
  <si>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</si>
  <si>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</si>
  <si>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</si>
  <si>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</si>
  <si>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</si>
  <si>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</si>
  <si>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</si>
  <si>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</si>
  <si>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</si>
  <si>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</si>
  <si>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</si>
  <si>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</si>
  <si>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</si>
  <si>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</si>
  <si>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</si>
  <si>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</si>
  <si>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</si>
  <si>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</si>
  <si>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</si>
  <si>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</si>
  <si>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</si>
  <si>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</si>
  <si>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</si>
  <si>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</si>
  <si>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</si>
  <si>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</si>
  <si>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</si>
  <si>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</si>
  <si>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</si>
  <si>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</si>
  <si>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</si>
  <si>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</si>
  <si>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</si>
  <si>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</si>
  <si>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</si>
  <si>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</si>
  <si>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</si>
  <si>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</si>
  <si>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</si>
  <si>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</si>
  <si>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</si>
  <si>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</si>
  <si>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</si>
  <si>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</si>
  <si>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</si>
  <si>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</si>
  <si>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</si>
  <si>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</si>
  <si>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</si>
  <si>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</si>
  <si>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</si>
  <si>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</si>
  <si>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</si>
  <si>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</si>
  <si>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</si>
  <si>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</si>
  <si>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</si>
  <si>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</si>
  <si>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</si>
  <si>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</si>
  <si>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</si>
  <si>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</si>
  <si>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</si>
  <si>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</si>
  <si>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</si>
  <si>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</si>
  <si>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</si>
  <si>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</si>
  <si>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</si>
  <si>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</si>
  <si>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</si>
  <si>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</si>
  <si>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</si>
  <si>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</si>
  <si>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</si>
  <si>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</si>
  <si>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</si>
  <si>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</si>
  <si>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</si>
  <si>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</si>
  <si>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</si>
  <si>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</si>
  <si>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</si>
  <si>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</si>
  <si>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</si>
  <si>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</si>
  <si>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</si>
  <si>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</si>
  <si>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</si>
  <si>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</si>
  <si>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</si>
  <si>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</si>
  <si>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</si>
  <si>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</si>
  <si>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</si>
  <si>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</si>
  <si>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</si>
  <si>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</si>
  <si>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</si>
  <si>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</si>
  <si>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</si>
  <si>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</si>
  <si>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</si>
  <si>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</si>
  <si>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</si>
  <si>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</si>
  <si>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</si>
  <si>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</si>
  <si>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</si>
  <si>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</si>
  <si>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</si>
  <si>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</si>
  <si>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</si>
  <si>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</si>
  <si>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</si>
  <si>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</si>
  <si>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</si>
  <si>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</si>
  <si>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</si>
  <si>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</si>
  <si>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</si>
  <si>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</si>
  <si>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</si>
  <si>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</si>
  <si>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</si>
  <si>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</si>
  <si>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</si>
  <si>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</si>
  <si>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</si>
  <si>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</si>
  <si>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</si>
  <si>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</si>
  <si>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</si>
  <si>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</si>
  <si>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</si>
  <si>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</si>
  <si>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</si>
  <si>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</si>
  <si>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</si>
  <si>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</si>
  <si>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</si>
  <si>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</si>
  <si>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</si>
  <si>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</si>
  <si>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</si>
  <si>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</si>
  <si>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</si>
  <si>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</si>
  <si>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</si>
  <si>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</si>
  <si>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</si>
  <si>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</si>
  <si>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</si>
  <si>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</si>
  <si>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</si>
  <si>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</si>
  <si>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</si>
  <si>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</si>
  <si>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</si>
  <si>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</si>
  <si>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</si>
  <si>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</si>
  <si>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</si>
  <si>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</si>
  <si>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</si>
  <si>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</si>
  <si>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</si>
  <si>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</si>
  <si>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</si>
  <si>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</si>
  <si>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</si>
  <si>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</si>
  <si>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</si>
  <si>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</si>
  <si>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</si>
  <si>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</si>
  <si>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</si>
  <si>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</si>
  <si>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</si>
  <si>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</si>
  <si>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</si>
  <si>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</si>
  <si>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</si>
  <si>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</si>
  <si>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</si>
  <si>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</si>
  <si>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</si>
  <si>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</si>
  <si>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</si>
  <si>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</si>
  <si>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</si>
  <si>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</si>
  <si>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</si>
  <si>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</si>
  <si>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</si>
  <si>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</si>
  <si>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</si>
  <si>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</si>
  <si>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</si>
  <si>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</si>
  <si>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</si>
  <si>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</si>
  <si>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</si>
  <si>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</si>
  <si>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</si>
  <si>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</si>
  <si>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</si>
  <si>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</si>
  <si>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</si>
  <si>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</si>
  <si>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</si>
  <si>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</si>
  <si>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</si>
  <si>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</si>
  <si>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</si>
  <si>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</si>
  <si>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</si>
  <si>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</si>
  <si>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</si>
  <si>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</si>
  <si>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</si>
  <si>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</si>
  <si>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</si>
  <si>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</si>
  <si>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</si>
  <si>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</si>
  <si>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</si>
  <si>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</si>
  <si>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</si>
  <si>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</si>
  <si>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</si>
  <si>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</si>
  <si>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</si>
  <si>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</si>
  <si>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</si>
  <si>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</si>
  <si>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</si>
  <si>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</si>
  <si>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</si>
  <si>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</si>
  <si>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</si>
  <si>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</si>
  <si>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</si>
  <si>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</si>
  <si>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</si>
  <si>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</si>
  <si>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</si>
  <si>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</si>
  <si>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</si>
  <si>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</si>
  <si>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</si>
  <si>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</si>
  <si>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</si>
  <si>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</si>
  <si>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</si>
  <si>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</si>
  <si>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</si>
  <si>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</si>
  <si>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</si>
  <si>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</si>
  <si>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</si>
  <si>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</si>
  <si>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</si>
  <si>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</si>
  <si>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</si>
  <si>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</si>
  <si>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</si>
  <si>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</si>
  <si>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</si>
  <si>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</si>
  <si>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</si>
  <si>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</si>
  <si>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</si>
  <si>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</si>
  <si>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</si>
  <si>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</si>
  <si>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</si>
  <si>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</si>
  <si>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</si>
  <si>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</si>
  <si>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</si>
  <si>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</si>
  <si>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</si>
  <si>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</si>
  <si>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</si>
  <si>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</si>
  <si>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</si>
  <si>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</si>
  <si>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</si>
  <si>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</si>
  <si>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</si>
  <si>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</si>
  <si>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</si>
  <si>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</si>
  <si>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</si>
  <si>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</si>
  <si>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</si>
  <si>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</si>
  <si>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</si>
  <si>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</si>
  <si>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</si>
  <si>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</si>
  <si>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</si>
  <si>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</si>
  <si>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</si>
  <si>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</si>
  <si>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</si>
  <si>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</si>
  <si>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</si>
  <si>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</si>
  <si>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</si>
  <si>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</si>
  <si>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</si>
  <si>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</si>
  <si>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</si>
  <si>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</si>
  <si>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</si>
  <si>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</si>
  <si>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</si>
  <si>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</si>
  <si>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</si>
  <si>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</si>
  <si>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</si>
  <si>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</si>
  <si>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</si>
  <si>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</si>
  <si>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</si>
  <si>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</si>
  <si>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</si>
  <si>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</si>
  <si>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</si>
  <si>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</si>
  <si>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</si>
  <si>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</si>
  <si>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</si>
  <si>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</si>
  <si>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</si>
  <si>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</si>
  <si>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</si>
  <si>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</si>
  <si>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</si>
  <si>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</si>
  <si>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</si>
  <si>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</si>
  <si>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</si>
  <si>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</si>
  <si>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</si>
  <si>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</si>
  <si>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</si>
  <si>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</si>
  <si>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</si>
  <si>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</si>
  <si>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</si>
  <si>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</si>
  <si>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</si>
  <si>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</si>
  <si>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</si>
  <si>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</si>
  <si>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</si>
  <si>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</si>
  <si>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</si>
  <si>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</si>
  <si>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</si>
  <si>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</si>
  <si>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</si>
  <si>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</si>
  <si>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</si>
  <si>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</si>
  <si>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</si>
  <si>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</si>
  <si>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</si>
  <si>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</si>
  <si>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</si>
  <si>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</si>
  <si>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</si>
  <si>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</si>
  <si>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</si>
  <si>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</si>
  <si>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</si>
  <si>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</si>
  <si>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</si>
  <si>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</si>
  <si>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</si>
  <si>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</si>
  <si>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</si>
  <si>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</si>
  <si>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</si>
  <si>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</si>
  <si>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</si>
  <si>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</si>
  <si>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</si>
  <si>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</si>
  <si>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</si>
  <si>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</si>
  <si>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</si>
  <si>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</si>
  <si>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</si>
  <si>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</si>
  <si>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</si>
  <si>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</si>
  <si>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</si>
  <si>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</si>
  <si>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</si>
  <si>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</si>
  <si>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</si>
  <si>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</si>
  <si>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</si>
  <si>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</si>
  <si>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</si>
  <si>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</si>
  <si>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</si>
  <si>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</si>
  <si>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</si>
  <si>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</si>
  <si>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</si>
  <si>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</si>
  <si>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</si>
  <si>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</si>
  <si>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</si>
  <si>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</si>
  <si>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</si>
  <si>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</si>
  <si>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</si>
  <si>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</si>
  <si>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</si>
  <si>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</si>
  <si>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</si>
  <si>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</si>
  <si>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</si>
  <si>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</si>
  <si>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</si>
  <si>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</si>
  <si>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</si>
  <si>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</si>
  <si>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</si>
  <si>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</si>
  <si>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</si>
  <si>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</si>
  <si>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</si>
  <si>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</si>
  <si>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</si>
  <si>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</si>
  <si>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</si>
  <si>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</si>
  <si>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</si>
  <si>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</si>
  <si>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</si>
  <si>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</si>
  <si>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</si>
  <si>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</si>
  <si>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</si>
  <si>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</si>
  <si>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</si>
  <si>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</si>
  <si>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</si>
  <si>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</si>
  <si>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</si>
  <si>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</si>
  <si>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</si>
  <si>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</si>
  <si>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</si>
  <si>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</si>
  <si>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</si>
  <si>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</si>
  <si>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</si>
  <si>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</si>
  <si>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</si>
  <si>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</si>
  <si>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</si>
  <si>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</si>
  <si>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</si>
  <si>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</si>
  <si>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</si>
  <si>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</si>
  <si>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</si>
  <si>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</si>
  <si>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</si>
  <si>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</si>
  <si>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</si>
  <si>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</si>
  <si>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</si>
  <si>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</si>
  <si>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</si>
  <si>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</si>
  <si>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</si>
  <si>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</si>
  <si>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</si>
  <si>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</si>
  <si>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</si>
  <si>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</si>
  <si>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</si>
  <si>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</si>
  <si>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</si>
  <si>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</si>
  <si>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</si>
  <si>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</si>
  <si>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</si>
  <si>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</si>
  <si>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</si>
  <si>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</si>
  <si>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</si>
  <si>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</si>
  <si>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</si>
  <si>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</si>
  <si>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</si>
  <si>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</si>
  <si>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</si>
  <si>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</si>
  <si>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</si>
  <si>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</si>
  <si>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</si>
  <si>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</si>
  <si>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</si>
  <si>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</si>
  <si>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</si>
  <si>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</si>
  <si>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</si>
  <si>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</si>
  <si>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</si>
  <si>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</si>
  <si>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</si>
  <si>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</si>
  <si>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</si>
  <si>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</si>
  <si>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</si>
  <si>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</si>
  <si>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</si>
  <si>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</si>
  <si>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</si>
  <si>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</si>
  <si>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</si>
  <si>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</si>
  <si>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</si>
  <si>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</si>
  <si>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</si>
  <si>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</si>
  <si>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</si>
  <si>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</si>
  <si>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</si>
  <si>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</si>
  <si>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</si>
  <si>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</si>
  <si>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</si>
  <si>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</si>
  <si>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</si>
  <si>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</si>
  <si>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</si>
  <si>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</si>
  <si>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</si>
  <si>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</si>
  <si>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</si>
  <si>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</si>
  <si>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</si>
  <si>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</si>
  <si>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</si>
  <si>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</si>
  <si>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</si>
  <si>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</si>
  <si>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</si>
  <si>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</si>
  <si>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</si>
  <si>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</si>
  <si>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</si>
  <si>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</si>
  <si>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</si>
  <si>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</si>
  <si>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</si>
  <si>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</si>
  <si>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</si>
  <si>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</si>
  <si>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</si>
  <si>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</si>
  <si>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</si>
  <si>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</si>
  <si>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</si>
  <si>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</si>
  <si>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</si>
  <si>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</si>
  <si>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</si>
  <si>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</si>
  <si>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</si>
  <si>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</si>
  <si>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</si>
  <si>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</si>
  <si>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</si>
  <si>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</si>
  <si>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</si>
  <si>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</si>
  <si>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</si>
  <si>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</si>
  <si>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</si>
  <si>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</si>
  <si>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</si>
  <si>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</si>
  <si>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</si>
  <si>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</si>
  <si>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</si>
  <si>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</si>
  <si>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</si>
  <si>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</si>
  <si>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</si>
  <si>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</si>
  <si>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</si>
  <si>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</si>
  <si>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</si>
  <si>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</si>
  <si>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</si>
  <si>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</si>
  <si>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</si>
  <si>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</si>
  <si>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</si>
  <si>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</si>
  <si>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</si>
  <si>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</si>
  <si>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</si>
  <si>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</si>
  <si>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</si>
  <si>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</si>
  <si>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</si>
  <si>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</si>
  <si>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</si>
  <si>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</si>
  <si>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</si>
  <si>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</si>
  <si>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</si>
  <si>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</si>
  <si>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</si>
  <si>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</si>
  <si>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</si>
  <si>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</si>
  <si>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</si>
  <si>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</si>
  <si>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</si>
  <si>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</si>
  <si>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</si>
  <si>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</si>
  <si>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</si>
  <si>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</si>
  <si>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</si>
  <si>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</si>
  <si>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</si>
  <si>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</si>
  <si>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</si>
  <si>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</si>
  <si>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</si>
  <si>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</si>
  <si>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</si>
  <si>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</si>
  <si>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</si>
  <si>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</si>
  <si>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</si>
  <si>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</si>
  <si>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</si>
  <si>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</si>
  <si>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</si>
  <si>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</si>
  <si>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</si>
  <si>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</si>
  <si>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</si>
  <si>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</si>
  <si>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</si>
  <si>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</si>
  <si>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</si>
  <si>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</si>
  <si>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</si>
  <si>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</si>
  <si>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</si>
  <si>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</si>
  <si>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</si>
  <si>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</si>
  <si>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</si>
  <si>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</si>
  <si>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</si>
  <si>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</si>
  <si>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</si>
  <si>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</si>
  <si>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</si>
  <si>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</si>
  <si>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</si>
  <si>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</si>
  <si>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</si>
  <si>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</si>
  <si>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</si>
  <si>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</si>
  <si>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</si>
  <si>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</si>
  <si>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</si>
  <si>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</si>
  <si>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</si>
  <si>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</si>
  <si>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</si>
  <si>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</si>
  <si>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</si>
  <si>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</si>
  <si>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</si>
  <si>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</si>
  <si>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</si>
  <si>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</si>
  <si>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</si>
  <si>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</si>
  <si>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</si>
  <si>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</si>
  <si>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</si>
  <si>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</si>
  <si>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</si>
  <si>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</si>
  <si>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</si>
  <si>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</si>
  <si>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</si>
  <si>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</si>
  <si>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</si>
  <si>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</si>
  <si>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</si>
  <si>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</si>
  <si>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</si>
  <si>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</si>
  <si>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</si>
  <si>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</si>
  <si>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</si>
  <si>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</si>
  <si>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</si>
  <si>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</si>
  <si>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</si>
  <si>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</si>
  <si>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</si>
  <si>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</si>
  <si>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</si>
  <si>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</si>
  <si>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</si>
  <si>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</si>
  <si>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</si>
  <si>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</si>
  <si>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</si>
  <si>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</si>
  <si>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</si>
  <si>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</si>
  <si>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</si>
  <si>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</si>
  <si>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</si>
  <si>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</si>
  <si>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</si>
  <si>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</si>
  <si>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</si>
  <si>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</si>
  <si>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</si>
  <si>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</si>
  <si>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</si>
  <si>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</si>
  <si>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</si>
  <si>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</si>
  <si>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</si>
  <si>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</si>
  <si>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</si>
  <si>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</si>
  <si>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</si>
  <si>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</si>
  <si>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</si>
  <si>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</si>
  <si>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</si>
  <si>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</si>
  <si>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</si>
  <si>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</si>
  <si>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</si>
  <si>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</si>
  <si>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</si>
  <si>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</si>
  <si>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</si>
  <si>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</si>
  <si>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</si>
  <si>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</si>
  <si>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</si>
  <si>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</si>
  <si>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</si>
  <si>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</si>
  <si>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</si>
  <si>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</si>
  <si>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</si>
  <si>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</si>
  <si>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</si>
  <si>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</si>
  <si>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</si>
  <si>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</si>
  <si>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</si>
  <si>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</si>
  <si>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</si>
  <si>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</si>
  <si>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</si>
  <si>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</si>
  <si>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</si>
  <si>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</si>
  <si>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</si>
  <si>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</si>
  <si>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</si>
  <si>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</si>
  <si>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</si>
  <si>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</si>
  <si>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</si>
  <si>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</si>
  <si>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</si>
  <si>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</si>
  <si>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</si>
  <si>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</si>
  <si>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</si>
  <si>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</si>
  <si>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</si>
  <si>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</si>
  <si>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</si>
  <si>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</si>
  <si>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</si>
  <si>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</si>
  <si>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</si>
  <si>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</si>
  <si>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</si>
  <si>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</si>
  <si>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</si>
  <si>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</si>
  <si>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</si>
  <si>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</si>
  <si>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</si>
  <si>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</si>
  <si>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</si>
  <si>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</si>
  <si>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</si>
  <si>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</si>
  <si>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</si>
  <si>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</si>
  <si>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</si>
  <si>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</si>
  <si>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</si>
  <si>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</si>
  <si>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</si>
  <si>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</si>
  <si>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</si>
  <si>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</si>
  <si>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</si>
  <si>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</si>
  <si>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</si>
  <si>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</si>
  <si>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</si>
  <si>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</si>
  <si>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</si>
  <si>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</si>
  <si>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</si>
  <si>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</si>
  <si>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</si>
  <si>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</si>
  <si>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</si>
  <si>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</si>
  <si>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</si>
  <si>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</si>
  <si>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</si>
  <si>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</si>
  <si>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</si>
  <si>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</si>
  <si>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</si>
  <si>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</si>
  <si>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</si>
  <si>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</si>
  <si>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</si>
  <si>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</si>
  <si>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</si>
  <si>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</si>
  <si>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</si>
  <si>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</si>
  <si>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</si>
  <si>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</si>
  <si>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</si>
  <si>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</si>
  <si>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</si>
  <si>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</si>
  <si>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</si>
  <si>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</si>
  <si>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</si>
  <si>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</si>
  <si>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</si>
  <si>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</si>
  <si>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</si>
  <si>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</si>
  <si>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</si>
  <si>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</si>
  <si>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</si>
  <si>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</si>
  <si>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</si>
  <si>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</si>
  <si>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</si>
  <si>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</si>
  <si>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</si>
  <si>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</si>
  <si>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</si>
  <si>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</si>
  <si>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</si>
  <si>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</si>
  <si>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</si>
  <si>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</si>
  <si>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</si>
  <si>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</si>
  <si>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</si>
  <si>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</si>
  <si>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</si>
  <si>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</si>
  <si>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</si>
  <si>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</si>
  <si>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</si>
  <si>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</si>
  <si>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</si>
  <si>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</si>
  <si>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</si>
  <si>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</si>
  <si>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</si>
  <si>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</si>
  <si>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</si>
  <si>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</si>
  <si>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</si>
  <si>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</si>
  <si>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</si>
  <si>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</si>
  <si>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</si>
  <si>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</si>
  <si>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</si>
  <si>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</si>
  <si>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</si>
  <si>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</si>
  <si>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</si>
  <si>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</si>
  <si>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</si>
  <si>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</si>
  <si>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</si>
  <si>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</si>
  <si>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</si>
  <si>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</si>
  <si>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</si>
  <si>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</si>
  <si>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</si>
  <si>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</si>
  <si>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</si>
  <si>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</si>
  <si>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</si>
  <si>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</si>
  <si>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</si>
  <si>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</si>
  <si>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</si>
  <si>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</si>
  <si>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</si>
  <si>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</si>
  <si>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</si>
  <si>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</si>
  <si>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</si>
  <si>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</si>
  <si>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</si>
  <si>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</si>
  <si>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</si>
  <si>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</si>
  <si>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</si>
  <si>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</si>
  <si>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</si>
  <si>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</si>
  <si>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</si>
  <si>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</si>
  <si>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</si>
  <si>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</si>
  <si>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</si>
  <si>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</si>
  <si>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</si>
  <si>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</si>
  <si>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</si>
  <si>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</si>
  <si>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</si>
  <si>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</si>
  <si>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</si>
  <si>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</si>
  <si>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</si>
  <si>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</si>
  <si>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</si>
  <si>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</si>
  <si>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</si>
  <si>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</si>
  <si>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</si>
  <si>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</si>
  <si>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</si>
  <si>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</si>
  <si>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</si>
  <si>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</si>
  <si>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</si>
  <si>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</si>
  <si>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</si>
  <si>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</si>
  <si>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</si>
  <si>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</si>
  <si>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</si>
  <si>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</si>
  <si>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</si>
  <si>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</si>
  <si>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</si>
  <si>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</si>
  <si>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</si>
  <si>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</si>
  <si>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</si>
  <si>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</si>
  <si>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</si>
  <si>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</si>
  <si>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</si>
  <si>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</si>
  <si>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</si>
  <si>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</si>
  <si>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</si>
  <si>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</si>
  <si>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</si>
  <si>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</si>
  <si>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</si>
  <si>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</si>
  <si>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</si>
  <si>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</si>
  <si>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</si>
  <si>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</si>
  <si>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</si>
  <si>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</si>
  <si>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</si>
  <si>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</si>
  <si>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</si>
  <si>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</si>
  <si>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</si>
  <si>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</si>
  <si>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</si>
  <si>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</si>
  <si>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</si>
  <si>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</si>
  <si>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</si>
  <si>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</si>
  <si>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</si>
  <si>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</si>
  <si>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</si>
  <si>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</si>
  <si>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</si>
  <si>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</si>
  <si>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</si>
  <si>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</si>
  <si>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</si>
  <si>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</si>
  <si>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</si>
  <si>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</si>
  <si>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</si>
  <si>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</si>
  <si>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</si>
  <si>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</si>
  <si>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</si>
  <si>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</si>
  <si>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</si>
  <si>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</si>
  <si>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</si>
  <si>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</si>
  <si>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</si>
  <si>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</si>
  <si>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</si>
  <si>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</si>
  <si>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</si>
  <si>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</si>
  <si>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</si>
  <si>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</si>
  <si>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</si>
  <si>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</si>
  <si>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</si>
  <si>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</si>
  <si>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</si>
  <si>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</si>
  <si>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</si>
  <si>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</si>
  <si>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</si>
  <si>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</si>
  <si>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</si>
  <si>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</si>
  <si>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</si>
  <si>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</si>
  <si>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</si>
  <si>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</si>
  <si>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</si>
  <si>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</si>
  <si>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</si>
  <si>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</si>
  <si>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</si>
  <si>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</si>
  <si>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</si>
  <si>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</si>
  <si>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</si>
  <si>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</si>
  <si>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</si>
  <si>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</si>
  <si>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</si>
  <si>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</si>
  <si>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</si>
  <si>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</si>
  <si>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</si>
  <si>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</si>
  <si>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</si>
  <si>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</si>
  <si>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</si>
  <si>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</si>
  <si>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</si>
  <si>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</si>
  <si>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</si>
  <si>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</si>
  <si>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</si>
  <si>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</si>
  <si>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</si>
  <si>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</si>
  <si>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</si>
  <si>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</si>
  <si>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</si>
  <si>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</si>
  <si>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</si>
  <si>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</si>
  <si>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</si>
  <si>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</si>
  <si>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</si>
  <si>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</si>
  <si>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</si>
  <si>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</si>
  <si>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</si>
  <si>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</si>
  <si>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</si>
  <si>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</si>
  <si>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</si>
  <si>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</si>
  <si>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</si>
  <si>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</si>
  <si>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</si>
  <si>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</si>
  <si>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</si>
  <si>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</si>
  <si>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</si>
  <si>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</si>
  <si>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</si>
  <si>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</si>
  <si>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</si>
  <si>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</si>
  <si>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</si>
  <si>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</si>
  <si>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</si>
  <si>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</si>
  <si>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</si>
  <si>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</si>
  <si>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</si>
  <si>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</si>
  <si>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</si>
  <si>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</si>
  <si>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</si>
  <si>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</si>
  <si>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</si>
  <si>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</si>
  <si>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</si>
  <si>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</si>
  <si>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</si>
  <si>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</si>
  <si>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</si>
  <si>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</si>
  <si>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</si>
  <si>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</si>
  <si>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</si>
  <si>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</si>
  <si>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</si>
  <si>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</si>
  <si>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</si>
  <si>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</si>
  <si>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</si>
  <si>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</si>
  <si>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</si>
  <si>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</si>
  <si>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</si>
  <si>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</si>
  <si>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</si>
  <si>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</si>
  <si>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</si>
  <si>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</si>
  <si>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</si>
  <si>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</si>
  <si>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</si>
  <si>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</si>
  <si>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</si>
  <si>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</si>
  <si>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</si>
  <si>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</si>
  <si>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</si>
  <si>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</si>
  <si>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</si>
  <si>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</si>
  <si>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</si>
  <si>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</si>
  <si>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</si>
  <si>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</si>
  <si>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</si>
  <si>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</si>
  <si>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</si>
  <si>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</si>
  <si>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</si>
  <si>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</si>
  <si>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</si>
  <si>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</si>
  <si>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</si>
  <si>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</si>
  <si>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</si>
  <si>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</si>
  <si>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</si>
  <si>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</si>
  <si>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</si>
  <si>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</si>
  <si>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</si>
  <si>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</si>
  <si>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</si>
  <si>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</si>
  <si>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</si>
  <si>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</si>
  <si>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</si>
  <si>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</si>
  <si>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</si>
  <si>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</si>
  <si>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</si>
  <si>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</si>
  <si>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</si>
  <si>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</si>
  <si>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</si>
  <si>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</si>
  <si>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</si>
  <si>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</si>
  <si>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</si>
  <si>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</si>
  <si>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</si>
  <si>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</si>
  <si>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</si>
  <si>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</si>
  <si>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</si>
  <si>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</si>
  <si>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</si>
  <si>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</si>
  <si>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</si>
  <si>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</si>
  <si>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</si>
  <si>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</si>
  <si>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</si>
  <si>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</si>
  <si>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</si>
  <si>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</si>
  <si>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</si>
  <si>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</si>
  <si>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</si>
  <si>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</si>
  <si>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</si>
  <si>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</si>
  <si>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</si>
  <si>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</si>
  <si>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</si>
  <si>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</si>
  <si>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</si>
  <si>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</si>
  <si>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</si>
  <si>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</si>
  <si>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</si>
  <si>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</si>
  <si>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</si>
  <si>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</si>
  <si>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</si>
  <si>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</si>
  <si>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</si>
  <si>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</si>
  <si>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</si>
  <si>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</si>
  <si>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</si>
  <si>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</si>
  <si>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</si>
  <si>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</si>
  <si>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</si>
  <si>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</si>
  <si>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</si>
  <si>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</si>
  <si>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</si>
  <si>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</si>
  <si>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</si>
  <si>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</si>
  <si>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</si>
  <si>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</si>
  <si>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</si>
  <si>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</si>
  <si>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</si>
  <si>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</si>
  <si>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</si>
  <si>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</si>
  <si>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</si>
  <si>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</si>
  <si>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</si>
  <si>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</si>
  <si>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</si>
  <si>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</si>
  <si>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</si>
  <si>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</si>
  <si>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</si>
  <si>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</si>
  <si>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</si>
  <si>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</si>
  <si>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</si>
  <si>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</si>
  <si>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</si>
  <si>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</si>
  <si>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</si>
  <si>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</si>
  <si>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</si>
  <si>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</si>
  <si>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</si>
  <si>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</si>
  <si>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</si>
  <si>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</si>
  <si>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</si>
  <si>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</si>
  <si>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</si>
  <si>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</si>
  <si>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</si>
  <si>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</si>
  <si>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</si>
  <si>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</si>
  <si>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</si>
  <si>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</si>
  <si>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</si>
  <si>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</si>
  <si>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</si>
  <si>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</si>
  <si>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</si>
  <si>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</si>
  <si>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</si>
  <si>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</si>
  <si>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</si>
  <si>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</si>
  <si>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</si>
  <si>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</si>
  <si>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</si>
  <si>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</si>
  <si>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</si>
  <si>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</si>
  <si>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</si>
  <si>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</si>
  <si>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</si>
  <si>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</si>
  <si>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</si>
  <si>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</si>
  <si>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</si>
  <si>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</si>
  <si>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</si>
  <si>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</si>
  <si>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</si>
  <si>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</si>
  <si>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</si>
  <si>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</si>
  <si>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</si>
  <si>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</si>
  <si>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</si>
  <si>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</si>
  <si>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</si>
  <si>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</si>
  <si>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</si>
  <si>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</si>
  <si>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</si>
  <si>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</si>
  <si>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</si>
  <si>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</si>
  <si>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</si>
  <si>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</si>
  <si>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</si>
  <si>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</si>
  <si>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</si>
  <si>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</si>
  <si>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</si>
  <si>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</si>
  <si>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</si>
  <si>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</si>
  <si>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</si>
  <si>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</si>
  <si>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</si>
  <si>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</si>
  <si>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</si>
  <si>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</si>
  <si>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</si>
  <si>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</si>
  <si>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</si>
  <si>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</si>
  <si>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</si>
  <si>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</si>
  <si>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</si>
  <si>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</si>
  <si>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</si>
  <si>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</si>
  <si>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</si>
  <si>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</si>
  <si>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</si>
  <si>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</si>
  <si>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</si>
  <si>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</si>
  <si>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</si>
  <si>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</si>
  <si>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</si>
  <si>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</si>
  <si>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</si>
  <si>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</si>
  <si>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</si>
  <si>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</si>
  <si>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</si>
  <si>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</si>
  <si>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</si>
  <si>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</si>
  <si>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</si>
  <si>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</si>
  <si>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</si>
  <si>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</si>
  <si>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</si>
  <si>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</si>
  <si>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</si>
  <si>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</si>
  <si>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</si>
  <si>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</si>
  <si>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</si>
  <si>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</si>
  <si>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</si>
  <si>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</si>
  <si>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</si>
  <si>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</si>
  <si>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</si>
  <si>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</si>
  <si>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</si>
  <si>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</si>
  <si>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</si>
  <si>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</si>
  <si>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</si>
  <si>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</si>
  <si>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</si>
  <si>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</si>
  <si>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</si>
  <si>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</si>
  <si>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</si>
  <si>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</si>
  <si>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</si>
  <si>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</si>
  <si>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</si>
  <si>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</si>
  <si>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</si>
  <si>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</si>
  <si>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</si>
  <si>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</si>
  <si>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</si>
  <si>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</si>
  <si>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</si>
  <si>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</si>
  <si>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</si>
  <si>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</si>
  <si>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</si>
  <si>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</si>
  <si>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</si>
  <si>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</si>
  <si>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</si>
  <si>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</si>
  <si>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</si>
  <si>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</si>
  <si>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</si>
  <si>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</si>
  <si>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</si>
  <si>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</si>
  <si>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</si>
  <si>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</si>
  <si>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</si>
  <si>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</si>
  <si>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</si>
  <si>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</si>
  <si>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</si>
  <si>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</si>
  <si>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</si>
  <si>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</si>
  <si>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</si>
  <si>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</si>
  <si>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</si>
  <si>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</si>
  <si>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</si>
  <si>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</si>
  <si>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</si>
  <si>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</si>
  <si>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</si>
  <si>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</si>
  <si>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</si>
  <si>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</si>
  <si>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</si>
  <si>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</si>
  <si>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</si>
  <si>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</si>
  <si>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</si>
  <si>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</si>
  <si>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</si>
  <si>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</si>
  <si>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</si>
  <si>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</si>
  <si>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</si>
  <si>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</si>
  <si>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</si>
  <si>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</si>
  <si>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</si>
  <si>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</si>
  <si>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</si>
  <si>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</si>
  <si>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</si>
  <si>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</si>
  <si>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</si>
  <si>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</si>
  <si>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</si>
  <si>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</si>
  <si>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</si>
  <si>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</si>
  <si>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</si>
  <si>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</si>
  <si>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</si>
  <si>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</si>
  <si>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</si>
  <si>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</si>
  <si>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</si>
  <si>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</si>
  <si>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</si>
  <si>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</si>
  <si>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</si>
  <si>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</si>
  <si>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</si>
  <si>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</si>
  <si>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</si>
  <si>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</si>
  <si>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</si>
  <si>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</si>
  <si>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</si>
  <si>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</si>
  <si>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</si>
  <si>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</si>
  <si>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</si>
  <si>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</si>
  <si>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</si>
  <si>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</si>
  <si>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</si>
  <si>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</si>
  <si>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</si>
  <si>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</si>
  <si>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</si>
  <si>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</si>
  <si>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</si>
  <si>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</si>
  <si>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</si>
  <si>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</si>
  <si>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</si>
  <si>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</si>
  <si>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</si>
  <si>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</si>
  <si>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</si>
  <si>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</si>
  <si>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</si>
  <si>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</si>
  <si>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</si>
  <si>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</si>
  <si>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</si>
  <si>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</si>
  <si>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</si>
  <si>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</si>
  <si>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</si>
  <si>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</si>
  <si>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</si>
  <si>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</si>
  <si>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</si>
  <si>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</si>
  <si>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</si>
  <si>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</si>
  <si>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</si>
  <si>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</si>
  <si>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</si>
  <si>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</si>
  <si>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</si>
  <si>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</si>
  <si>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</si>
  <si>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</si>
  <si>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</si>
  <si>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</si>
  <si>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</si>
  <si>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</si>
  <si>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</si>
  <si>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</si>
  <si>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</si>
  <si>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</si>
  <si>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</si>
  <si>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</si>
  <si>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</si>
  <si>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</si>
  <si>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</si>
  <si>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</si>
  <si>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</si>
  <si>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</si>
  <si>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</si>
  <si>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</si>
  <si>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</si>
  <si>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</si>
  <si>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</si>
  <si>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</si>
  <si>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</si>
  <si>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</si>
  <si>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</si>
  <si>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</si>
  <si>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</si>
  <si>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</si>
  <si>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</si>
  <si>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</si>
  <si>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</si>
  <si>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</si>
  <si>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</si>
  <si>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</si>
  <si>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</si>
  <si>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</si>
  <si>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</si>
  <si>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</si>
  <si>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</si>
  <si>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</si>
  <si>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</si>
  <si>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</si>
  <si>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</si>
  <si>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</si>
  <si>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</si>
  <si>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</si>
  <si>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</si>
  <si>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</si>
  <si>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</si>
  <si>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</si>
  <si>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</si>
  <si>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</si>
  <si>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</si>
  <si>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</si>
  <si>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</si>
  <si>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</si>
  <si>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</si>
  <si>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</si>
  <si>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</si>
  <si>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</si>
  <si>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</si>
  <si>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</si>
  <si>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</si>
  <si>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</si>
  <si>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</si>
  <si>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</si>
  <si>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</si>
  <si>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</si>
  <si>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</si>
  <si>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</si>
  <si>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</si>
  <si>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</si>
  <si>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</si>
  <si>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</si>
  <si>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</si>
  <si>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</si>
  <si>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</si>
  <si>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</si>
  <si>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</si>
  <si>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</si>
  <si>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</si>
  <si>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</si>
  <si>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</si>
  <si>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</si>
  <si>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</si>
  <si>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</si>
  <si>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</si>
  <si>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</si>
  <si>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</si>
  <si>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</si>
  <si>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</si>
  <si>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</si>
  <si>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</si>
  <si>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</si>
  <si>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</si>
  <si>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</si>
  <si>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</si>
  <si>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</si>
  <si>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</si>
  <si>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</si>
  <si>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</si>
  <si>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</si>
  <si>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</si>
  <si>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</si>
  <si>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</si>
  <si>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</si>
  <si>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</si>
  <si>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</si>
  <si>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</si>
  <si>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</si>
  <si>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</si>
  <si>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</si>
  <si>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</si>
  <si>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</si>
  <si>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</si>
  <si>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</si>
  <si>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</si>
  <si>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</si>
  <si>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</si>
  <si>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</si>
  <si>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</si>
  <si>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</si>
  <si>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</si>
  <si>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</si>
  <si>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</si>
  <si>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</si>
  <si>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</si>
  <si>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</si>
  <si>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</si>
  <si>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</si>
  <si>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</si>
  <si>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</si>
  <si>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</si>
  <si>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</si>
  <si>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</si>
  <si>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</si>
  <si>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</si>
  <si>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</si>
  <si>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</si>
  <si>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</si>
  <si>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</si>
  <si>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</si>
  <si>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</si>
  <si>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</si>
  <si>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</si>
  <si>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</si>
  <si>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</si>
  <si>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</si>
  <si>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</si>
  <si>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</si>
  <si>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</si>
  <si>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</si>
  <si>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</si>
  <si>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</si>
  <si>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</si>
  <si>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</si>
  <si>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</si>
  <si>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</si>
  <si>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</si>
  <si>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</si>
  <si>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</si>
  <si>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</si>
  <si>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</si>
  <si>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</si>
  <si>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</si>
  <si>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</si>
  <si>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</si>
  <si>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</si>
  <si>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</si>
  <si>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</si>
  <si>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</si>
  <si>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</si>
  <si>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</si>
  <si>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</si>
  <si>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</si>
  <si>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</si>
  <si>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</si>
  <si>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</si>
  <si>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</si>
  <si>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</si>
  <si>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</si>
  <si>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</si>
  <si>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</si>
  <si>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</si>
  <si>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</si>
  <si>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</si>
  <si>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</si>
  <si>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</si>
  <si>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</si>
  <si>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</si>
  <si>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</si>
  <si>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</si>
  <si>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</si>
  <si>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</si>
  <si>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</si>
  <si>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</si>
  <si>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</si>
  <si>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</si>
  <si>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</si>
  <si>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</si>
  <si>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</si>
  <si>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</si>
  <si>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</si>
  <si>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</si>
  <si>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</si>
  <si>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</si>
  <si>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</si>
  <si>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</si>
  <si>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</si>
  <si>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</si>
  <si>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</si>
  <si>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</si>
  <si>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</si>
  <si>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</si>
  <si>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</si>
  <si>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</si>
  <si>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</si>
  <si>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</si>
  <si>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</si>
  <si>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</si>
  <si>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</si>
  <si>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</si>
  <si>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</si>
  <si>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</si>
  <si>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</si>
  <si>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</si>
  <si>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</si>
  <si>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</si>
  <si>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</si>
  <si>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</si>
  <si>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</si>
  <si>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</si>
  <si>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</si>
  <si>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</si>
  <si>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</si>
  <si>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</si>
  <si>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</si>
  <si>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</si>
  <si>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</si>
  <si>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</si>
  <si>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</si>
  <si>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</si>
  <si>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</si>
  <si>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</si>
  <si>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</si>
  <si>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</si>
  <si>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</si>
  <si>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</si>
  <si>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</si>
  <si>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</si>
  <si>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</si>
  <si>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</si>
  <si>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</si>
  <si>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</si>
  <si>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</si>
  <si>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</si>
  <si>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</si>
  <si>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</si>
  <si>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</si>
  <si>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</si>
  <si>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</si>
  <si>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</si>
  <si>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</si>
  <si>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</si>
  <si>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</si>
  <si>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</si>
  <si>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</si>
  <si>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</si>
  <si>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</si>
  <si>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</si>
  <si>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</si>
  <si>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</si>
  <si>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</si>
  <si>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</si>
  <si>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</si>
  <si>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</si>
  <si>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</si>
  <si>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</si>
  <si>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</si>
  <si>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</si>
  <si>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</si>
  <si>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</si>
  <si>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</si>
  <si>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</si>
  <si>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</si>
  <si>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</si>
  <si>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</si>
  <si>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</si>
  <si>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</si>
  <si>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</si>
  <si>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</si>
  <si>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</si>
  <si>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</si>
  <si>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</si>
  <si>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</si>
  <si>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</si>
  <si>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</si>
  <si>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</si>
  <si>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</si>
  <si>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</si>
  <si>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</si>
  <si>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</si>
  <si>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</si>
  <si>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</si>
  <si>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</si>
  <si>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</si>
  <si>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</si>
  <si>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</si>
  <si>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</si>
  <si>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</si>
  <si>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</si>
  <si>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</si>
  <si>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</si>
  <si>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</si>
  <si>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</si>
  <si>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</si>
  <si>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</si>
  <si>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</si>
  <si>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</si>
  <si>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</si>
  <si>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</si>
  <si>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</si>
  <si>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</si>
  <si>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</si>
  <si>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</si>
  <si>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</si>
  <si>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</si>
  <si>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</si>
  <si>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</si>
  <si>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</si>
  <si>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</si>
  <si>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</si>
  <si>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</si>
  <si>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</si>
  <si>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</si>
  <si>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</si>
  <si>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</si>
  <si>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</si>
  <si>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</si>
  <si>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</si>
  <si>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</si>
  <si>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</si>
  <si>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</si>
  <si>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</si>
  <si>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</si>
  <si>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</si>
  <si>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</si>
  <si>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</si>
  <si>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</si>
  <si>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</si>
  <si>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</si>
  <si>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</si>
  <si>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</si>
  <si>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</si>
  <si>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</si>
  <si>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</si>
  <si>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</si>
  <si>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</si>
  <si>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</si>
  <si>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</si>
  <si>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</si>
  <si>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</si>
  <si>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</si>
  <si>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</si>
  <si>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</si>
  <si>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</si>
  <si>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</si>
  <si>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</si>
  <si>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</si>
  <si>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</si>
  <si>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</si>
  <si>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</si>
  <si>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</si>
  <si>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</si>
  <si>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</si>
  <si>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</si>
  <si>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</si>
  <si>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</si>
  <si>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</si>
  <si>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</si>
  <si>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</si>
  <si>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</si>
  <si>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</si>
  <si>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</si>
  <si>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</si>
  <si>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</si>
  <si>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</si>
  <si>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</si>
  <si>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</si>
  <si>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</si>
  <si>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</si>
  <si>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</si>
  <si>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</si>
  <si>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</si>
  <si>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</si>
  <si>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</si>
  <si>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</si>
  <si>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</si>
  <si>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</si>
  <si>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</si>
  <si>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</si>
  <si>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</si>
  <si>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</si>
  <si>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</si>
  <si>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</si>
  <si>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</si>
  <si>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</si>
  <si>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</si>
  <si>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</si>
  <si>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</si>
  <si>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</si>
  <si>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</si>
  <si>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</si>
  <si>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</si>
  <si>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</si>
  <si>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</si>
  <si>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</si>
  <si>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</si>
  <si>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</si>
  <si>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</si>
  <si>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</si>
  <si>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</si>
  <si>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</si>
  <si>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</si>
  <si>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</si>
  <si>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</si>
  <si>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</si>
  <si>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</si>
  <si>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</si>
  <si>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</si>
  <si>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</si>
  <si>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</si>
  <si>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</si>
  <si>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</si>
  <si>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</si>
  <si>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</si>
  <si>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</si>
  <si>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</si>
  <si>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</si>
  <si>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</si>
  <si>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</si>
  <si>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</si>
  <si>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</si>
  <si>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</si>
  <si>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</si>
  <si>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</si>
  <si>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</si>
  <si>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</si>
  <si>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</si>
  <si>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</si>
  <si>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</si>
  <si>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</si>
  <si>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</si>
  <si>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</si>
  <si>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</si>
  <si>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</si>
  <si>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</si>
  <si>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</si>
  <si>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</si>
  <si>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</si>
  <si>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</si>
  <si>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</si>
  <si>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</si>
  <si>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</si>
  <si>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</si>
  <si>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</si>
  <si>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</si>
  <si>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</si>
  <si>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</si>
  <si>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</si>
  <si>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</si>
  <si>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</si>
  <si>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</si>
  <si>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</si>
  <si>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</si>
  <si>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</si>
  <si>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</si>
  <si>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</si>
  <si>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</si>
  <si>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</si>
  <si>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</si>
  <si>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</si>
  <si>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</si>
  <si>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</si>
  <si>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</si>
  <si>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</si>
  <si>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</si>
  <si>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</si>
  <si>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</si>
  <si>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</si>
  <si>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</si>
  <si>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</si>
  <si>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</si>
  <si>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</si>
  <si>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</si>
  <si>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</si>
  <si>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</si>
  <si>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</si>
  <si>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</si>
  <si>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</si>
  <si>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</si>
  <si>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</si>
  <si>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</si>
  <si>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</si>
  <si>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</si>
  <si>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</si>
  <si>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</si>
  <si>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</si>
  <si>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</si>
  <si>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</si>
  <si>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</si>
  <si>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</si>
  <si>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</si>
  <si>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</si>
  <si>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</si>
  <si>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</si>
  <si>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</si>
  <si>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</si>
  <si>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</si>
  <si>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</si>
  <si>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</si>
  <si>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</si>
  <si>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</si>
  <si>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</si>
  <si>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</si>
  <si>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</si>
  <si>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</si>
  <si>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</si>
  <si>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</si>
  <si>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</si>
  <si>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</si>
  <si>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</si>
  <si>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</si>
  <si>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</si>
  <si>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</si>
  <si>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</si>
  <si>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</si>
  <si>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</si>
  <si>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</si>
  <si>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</si>
  <si>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</si>
  <si>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</si>
  <si>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</si>
  <si>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</si>
  <si>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</si>
  <si>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</si>
  <si>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</si>
  <si>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</si>
  <si>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</si>
  <si>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</si>
  <si>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</si>
  <si>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</si>
  <si>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</si>
  <si>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</si>
  <si>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</si>
  <si>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</si>
  <si>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</si>
  <si>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</si>
  <si>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</si>
  <si>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</si>
  <si>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</si>
  <si>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</si>
  <si>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</si>
  <si>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</si>
  <si>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</si>
  <si>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</si>
  <si>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</si>
  <si>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</si>
  <si>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</si>
  <si>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</si>
  <si>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</si>
  <si>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</si>
  <si>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</si>
  <si>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</si>
  <si>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</si>
  <si>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</si>
  <si>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</si>
  <si>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</si>
  <si>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</si>
  <si>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</si>
  <si>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</si>
  <si>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</si>
  <si>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</si>
  <si>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</si>
  <si>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</si>
  <si>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</si>
  <si>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</si>
  <si>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</si>
  <si>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</si>
  <si>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</si>
  <si>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</si>
  <si>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</si>
  <si>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</si>
  <si>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</si>
  <si>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</si>
  <si>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</si>
  <si>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</si>
  <si>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</si>
  <si>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</si>
  <si>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</si>
  <si>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</si>
  <si>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</si>
  <si>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</si>
  <si>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</si>
  <si>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</si>
  <si>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</si>
  <si>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</si>
  <si>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</si>
  <si>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</si>
  <si>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</si>
  <si>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</si>
  <si>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</si>
  <si>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</si>
  <si>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</si>
  <si>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</si>
  <si>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</si>
  <si>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</si>
  <si>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</si>
  <si>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</si>
  <si>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</si>
  <si>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</si>
  <si>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</si>
  <si>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</si>
  <si>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</si>
  <si>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</si>
  <si>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</si>
  <si>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</si>
  <si>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</si>
  <si>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</si>
  <si>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</si>
  <si>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</si>
  <si>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</si>
  <si>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</si>
  <si>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</si>
  <si>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</si>
  <si>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</si>
  <si>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</si>
  <si>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</si>
  <si>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</si>
  <si>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</si>
  <si>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</si>
  <si>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</si>
  <si>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</si>
  <si>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</si>
  <si>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</si>
  <si>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</si>
  <si>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</si>
  <si>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</si>
  <si>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</si>
  <si>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</si>
  <si>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</si>
  <si>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</si>
  <si>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</si>
  <si>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</si>
  <si>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</si>
  <si>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</si>
  <si>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</si>
  <si>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</si>
  <si>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</si>
  <si>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</si>
  <si>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</si>
  <si>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</si>
  <si>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</si>
  <si>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</si>
  <si>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</si>
  <si>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</si>
  <si>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</si>
  <si>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</si>
  <si>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</si>
  <si>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</si>
  <si>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</si>
  <si>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</si>
  <si>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</si>
  <si>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</si>
  <si>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</si>
  <si>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</si>
  <si>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</si>
  <si>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</si>
  <si>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</si>
  <si>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</si>
  <si>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</si>
  <si>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</si>
  <si>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</si>
  <si>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</si>
  <si>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</si>
  <si>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</si>
  <si>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</si>
  <si>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</si>
  <si>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</si>
  <si>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</si>
  <si>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</si>
  <si>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</si>
  <si>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</si>
  <si>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</si>
  <si>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</si>
  <si>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</si>
  <si>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</si>
  <si>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</si>
  <si>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</si>
  <si>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</si>
  <si>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</si>
  <si>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</si>
  <si>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</si>
  <si>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</si>
  <si>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</si>
  <si>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</si>
  <si>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</si>
  <si>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</si>
  <si>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</si>
  <si>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</si>
  <si>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</si>
  <si>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</si>
  <si>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</si>
  <si>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</si>
  <si>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</si>
  <si>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</si>
  <si>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</si>
  <si>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</si>
  <si>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</si>
  <si>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</si>
  <si>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</si>
  <si>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</si>
  <si>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</si>
  <si>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</si>
  <si>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</si>
  <si>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</si>
  <si>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</si>
  <si>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</si>
  <si>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</si>
  <si>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</si>
  <si>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</si>
  <si>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</si>
  <si>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</si>
  <si>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</si>
  <si>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</si>
  <si>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</si>
  <si>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</si>
  <si>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</si>
  <si>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</si>
  <si>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</si>
  <si>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</si>
  <si>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</si>
  <si>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</si>
  <si>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</si>
  <si>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</si>
  <si>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</si>
  <si>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</si>
  <si>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</si>
  <si>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</si>
  <si>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</si>
  <si>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</si>
  <si>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</si>
  <si>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</si>
  <si>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</si>
  <si>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</si>
  <si>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</si>
  <si>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</si>
  <si>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</si>
  <si>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</si>
  <si>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</si>
  <si>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</si>
  <si>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</si>
  <si>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</si>
  <si>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</si>
  <si>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</si>
  <si>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</si>
  <si>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</si>
  <si>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</si>
  <si>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</si>
  <si>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</si>
  <si>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</si>
  <si>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</si>
  <si>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</si>
  <si>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</si>
  <si>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</si>
  <si>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</si>
  <si>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</si>
  <si>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</si>
  <si>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</si>
  <si>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</si>
  <si>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</si>
  <si>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</si>
  <si>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</si>
  <si>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</si>
  <si>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</si>
  <si>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</si>
  <si>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</si>
  <si>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</si>
  <si>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</si>
  <si>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</si>
  <si>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</si>
  <si>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</si>
  <si>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</si>
  <si>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</si>
  <si>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</si>
  <si>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</si>
  <si>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</si>
  <si>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</si>
  <si>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</si>
  <si>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</si>
  <si>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</si>
  <si>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</si>
  <si>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</si>
  <si>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</si>
  <si>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</si>
  <si>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</si>
  <si>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</si>
  <si>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</si>
  <si>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</si>
  <si>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</si>
  <si>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</si>
  <si>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</si>
  <si>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</si>
  <si>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</si>
  <si>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</si>
  <si>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</si>
  <si>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</si>
  <si>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</si>
  <si>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</si>
  <si>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</si>
  <si>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</si>
  <si>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</si>
  <si>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</si>
  <si>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</si>
  <si>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</si>
  <si>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</si>
  <si>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</si>
  <si>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</si>
  <si>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</si>
  <si>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</si>
  <si>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</si>
  <si>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</si>
  <si>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</si>
  <si>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</si>
  <si>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</si>
  <si>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</si>
  <si>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</si>
  <si>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</si>
  <si>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</si>
  <si>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</si>
  <si>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</si>
  <si>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</si>
  <si>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</si>
  <si>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</si>
  <si>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</si>
  <si>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</si>
  <si>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</si>
  <si>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</si>
  <si>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</si>
  <si>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</si>
  <si>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</si>
  <si>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</si>
  <si>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</si>
  <si>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</si>
  <si>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</si>
  <si>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</si>
  <si>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</si>
  <si>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</si>
  <si>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</si>
  <si>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</si>
  <si>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</si>
  <si>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</si>
  <si>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</si>
  <si>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</si>
  <si>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</si>
  <si>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</si>
  <si>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</si>
  <si>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</si>
  <si>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</si>
  <si>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</si>
  <si>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</si>
  <si>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</si>
  <si>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</si>
  <si>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</si>
  <si>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</si>
  <si>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</si>
  <si>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</si>
  <si>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</si>
  <si>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</si>
  <si>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</si>
  <si>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</si>
  <si>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</si>
  <si>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</si>
  <si>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</si>
  <si>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</si>
  <si>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</si>
  <si>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</si>
  <si>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</si>
  <si>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</si>
  <si>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</si>
  <si>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</si>
  <si>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</si>
  <si>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</si>
  <si>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</si>
  <si>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</si>
  <si>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</si>
  <si>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</si>
  <si>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</si>
  <si>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</si>
  <si>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</si>
  <si>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</si>
  <si>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</si>
  <si>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</si>
  <si>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</si>
  <si>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</si>
  <si>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</si>
  <si>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</si>
  <si>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</si>
  <si>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</si>
  <si>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</si>
  <si>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</si>
  <si>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</si>
  <si>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</si>
  <si>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</si>
  <si>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</si>
  <si>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</si>
  <si>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</si>
  <si>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</si>
  <si>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</si>
  <si>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</si>
  <si>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</si>
  <si>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</si>
  <si>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</si>
  <si>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</si>
  <si>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</si>
  <si>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</si>
  <si>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</si>
  <si>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</si>
  <si>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</si>
  <si>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</si>
  <si>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</si>
  <si>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</si>
  <si>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</si>
  <si>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</si>
  <si>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</si>
  <si>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</si>
  <si>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</si>
  <si>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</si>
  <si>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</si>
  <si>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</si>
  <si>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</si>
  <si>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</si>
  <si>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</si>
  <si>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</si>
  <si>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</si>
  <si>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</si>
  <si>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</si>
  <si>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</si>
  <si>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</si>
  <si>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</si>
  <si>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</si>
  <si>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</si>
  <si>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</si>
  <si>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</si>
  <si>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</si>
  <si>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</si>
  <si>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</si>
  <si>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</si>
  <si>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</si>
  <si>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</si>
  <si>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</si>
  <si>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</si>
  <si>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</si>
  <si>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</si>
  <si>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</si>
  <si>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</si>
  <si>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</si>
  <si>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</si>
  <si>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</si>
  <si>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</si>
  <si>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</si>
  <si>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</si>
  <si>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</si>
  <si>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</si>
  <si>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</si>
  <si>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</si>
  <si>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</si>
  <si>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</si>
  <si>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</si>
  <si>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</si>
  <si>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</si>
  <si>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</si>
  <si>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</si>
  <si>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</si>
  <si>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</si>
  <si>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</si>
  <si>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</si>
  <si>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</si>
  <si>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</si>
  <si>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</si>
  <si>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</si>
  <si>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</si>
  <si>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</si>
  <si>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</si>
  <si>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</si>
  <si>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</si>
  <si>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</si>
  <si>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</si>
  <si>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</si>
  <si>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</si>
  <si>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</si>
  <si>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</si>
  <si>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</si>
  <si>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</si>
  <si>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</si>
  <si>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</si>
  <si>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</si>
  <si>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</si>
  <si>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</si>
  <si>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</si>
  <si>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</si>
  <si>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</si>
  <si>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</si>
  <si>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</si>
  <si>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</si>
  <si>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</si>
  <si>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</si>
  <si>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</si>
  <si>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</si>
  <si>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</si>
  <si>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</si>
  <si>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</si>
  <si>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</si>
  <si>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</si>
  <si>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</si>
  <si>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</si>
  <si>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</si>
  <si>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</si>
  <si>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</si>
  <si>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</si>
  <si>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</si>
  <si>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</si>
  <si>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</si>
  <si>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</si>
  <si>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</si>
  <si>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</si>
  <si>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</si>
  <si>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</si>
  <si>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</si>
  <si>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</si>
  <si>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</si>
  <si>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</si>
  <si>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</si>
  <si>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</si>
  <si>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</si>
  <si>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</si>
  <si>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</si>
  <si>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</si>
  <si>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</si>
  <si>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</si>
  <si>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</si>
  <si>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</si>
  <si>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</si>
  <si>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</si>
  <si>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</si>
  <si>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</si>
  <si>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</si>
  <si>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</si>
  <si>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</si>
  <si>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</si>
  <si>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</si>
  <si>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</si>
  <si>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</si>
  <si>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</si>
  <si>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</si>
  <si>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</si>
  <si>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</si>
  <si>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</si>
  <si>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</si>
  <si>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</si>
  <si>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</si>
  <si>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</si>
  <si>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</si>
  <si>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</si>
  <si>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</si>
  <si>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</si>
  <si>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</si>
  <si>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</si>
  <si>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</si>
  <si>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</si>
  <si>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</si>
  <si>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</si>
  <si>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</si>
  <si>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</si>
  <si>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</si>
  <si>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</si>
  <si>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</si>
  <si>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</si>
  <si>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</si>
  <si>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</si>
  <si>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</si>
  <si>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</si>
  <si>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</si>
  <si>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</si>
  <si>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</si>
  <si>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</si>
  <si>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</si>
  <si>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</si>
  <si>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</si>
  <si>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</si>
  <si>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</si>
  <si>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</si>
  <si>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</si>
  <si>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</si>
  <si>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</si>
  <si>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</si>
  <si>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</si>
  <si>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</si>
  <si>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</si>
  <si>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</si>
  <si>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</si>
  <si>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</si>
  <si>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</si>
  <si>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</si>
  <si>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</si>
  <si>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</si>
  <si>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</si>
  <si>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</si>
  <si>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</si>
  <si>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</si>
  <si>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</si>
  <si>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</si>
  <si>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</si>
  <si>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</si>
  <si>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</si>
  <si>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</si>
  <si>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</si>
  <si>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</si>
  <si>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</si>
  <si>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</si>
  <si>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</si>
  <si>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</si>
  <si>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</si>
  <si>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</si>
  <si>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</si>
  <si>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</si>
  <si>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</si>
  <si>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</si>
  <si>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</si>
  <si>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</si>
  <si>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</si>
  <si>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</si>
  <si>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</si>
  <si>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</si>
  <si>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</si>
  <si>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</si>
  <si>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</si>
  <si>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</si>
  <si>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</si>
  <si>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</si>
  <si>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</si>
  <si>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</si>
  <si>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</si>
  <si>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</si>
  <si>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</si>
  <si>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</si>
  <si>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</si>
  <si>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</si>
  <si>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</si>
  <si>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</si>
  <si>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</si>
  <si>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</si>
  <si>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</si>
  <si>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</si>
  <si>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</si>
  <si>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</si>
  <si>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</si>
  <si>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</si>
  <si>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</si>
  <si>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</si>
  <si>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</si>
  <si>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</si>
  <si>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</si>
  <si>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</si>
  <si>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</si>
  <si>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</si>
  <si>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</si>
  <si>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</si>
  <si>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</si>
  <si>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</si>
  <si>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</si>
  <si>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</si>
  <si>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</si>
  <si>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</si>
  <si>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</si>
  <si>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</si>
  <si>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</si>
  <si>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</si>
  <si>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</si>
  <si>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</si>
  <si>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</si>
  <si>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</si>
  <si>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</si>
  <si>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</si>
  <si>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</si>
  <si>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</si>
  <si>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</si>
  <si>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</si>
  <si>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</si>
  <si>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</si>
  <si>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</si>
  <si>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</si>
  <si>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</si>
  <si>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</si>
  <si>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</si>
  <si>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</si>
  <si>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</si>
  <si>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</si>
  <si>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</si>
  <si>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</si>
  <si>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</si>
  <si>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</si>
  <si>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</si>
  <si>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</si>
  <si>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</si>
  <si>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</si>
  <si>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</si>
  <si>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</si>
  <si>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</si>
  <si>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</si>
  <si>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</si>
  <si>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</si>
  <si>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</si>
  <si>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</si>
  <si>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</si>
  <si>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</si>
  <si>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</si>
  <si>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</si>
  <si>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</si>
  <si>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</si>
  <si>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</si>
  <si>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</si>
  <si>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</si>
  <si>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</si>
  <si>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</si>
  <si>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</si>
  <si>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</si>
  <si>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</si>
  <si>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</si>
  <si>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</si>
  <si>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</si>
  <si>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</si>
  <si>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</si>
  <si>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</si>
  <si>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</si>
  <si>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</si>
  <si>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</si>
  <si>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</si>
  <si>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</si>
  <si>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</si>
  <si>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</si>
  <si>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</si>
  <si>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</si>
  <si>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</si>
  <si>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</si>
  <si>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</si>
  <si>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</si>
  <si>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</si>
  <si>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</si>
  <si>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</si>
  <si>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</si>
  <si>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</si>
  <si>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</si>
  <si>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</si>
  <si>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</si>
  <si>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</si>
  <si>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</si>
  <si>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</si>
  <si>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</si>
  <si>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</si>
  <si>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</si>
  <si>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</si>
  <si>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</si>
  <si>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</si>
  <si>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</si>
  <si>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</si>
  <si>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</si>
  <si>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</si>
  <si>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</si>
  <si>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</si>
  <si>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</si>
  <si>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</si>
  <si>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</si>
  <si>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</si>
  <si>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</si>
  <si>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</si>
  <si>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</si>
  <si>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</si>
  <si>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</si>
  <si>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</si>
  <si>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</si>
  <si>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</si>
  <si>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</si>
  <si>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</si>
  <si>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</si>
  <si>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</si>
  <si>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</si>
  <si>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</si>
  <si>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</si>
  <si>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</si>
  <si>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</si>
  <si>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</si>
  <si>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</si>
  <si>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</si>
  <si>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</si>
  <si>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</si>
  <si>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</si>
  <si>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</si>
  <si>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</si>
  <si>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</si>
  <si>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</si>
  <si>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</si>
  <si>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</si>
  <si>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</si>
  <si>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</si>
  <si>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</si>
  <si>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</si>
  <si>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</si>
  <si>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</si>
  <si>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</si>
  <si>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</si>
  <si>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</si>
  <si>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</si>
  <si>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</si>
  <si>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</si>
  <si>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</si>
  <si>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</si>
  <si>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</si>
  <si>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</si>
  <si>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</si>
  <si>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</si>
  <si>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</si>
  <si>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</si>
  <si>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</si>
  <si>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</si>
  <si>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</si>
  <si>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</si>
  <si>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</si>
  <si>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</si>
  <si>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</si>
  <si>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</si>
  <si>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</si>
  <si>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</si>
  <si>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</si>
  <si>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</si>
  <si>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</si>
  <si>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</si>
  <si>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</si>
  <si>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</si>
  <si>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</si>
  <si>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</si>
  <si>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</si>
  <si>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</si>
  <si>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</si>
  <si>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</si>
  <si>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</si>
  <si>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</si>
  <si>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</si>
  <si>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</si>
  <si>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</si>
  <si>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</si>
  <si>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</si>
  <si>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</si>
  <si>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</si>
  <si>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</si>
  <si>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</si>
  <si>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</si>
  <si>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</si>
  <si>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</si>
  <si>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</si>
  <si>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</si>
  <si>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</si>
  <si>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</si>
  <si>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</si>
  <si>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</si>
  <si>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</si>
  <si>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</si>
  <si>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</si>
  <si>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</si>
  <si>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</si>
  <si>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</si>
  <si>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</si>
  <si>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</si>
  <si>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</si>
  <si>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</si>
  <si>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</si>
  <si>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</si>
  <si>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</si>
  <si>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</si>
  <si>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</si>
  <si>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</si>
  <si>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</si>
  <si>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</si>
  <si>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</si>
  <si>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</si>
  <si>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</si>
  <si>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</si>
  <si>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</si>
  <si>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</si>
  <si>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</si>
  <si>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</si>
  <si>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</si>
  <si>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</si>
  <si>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</si>
  <si>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</si>
  <si>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</si>
  <si>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</si>
  <si>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</si>
  <si>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</si>
  <si>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</si>
  <si>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</si>
  <si>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</si>
  <si>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</si>
  <si>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</si>
  <si>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</si>
  <si>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</si>
  <si>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</si>
  <si>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</si>
  <si>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</si>
  <si>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</si>
  <si>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</si>
  <si>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</si>
  <si>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</si>
  <si>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</si>
  <si>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</si>
  <si>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</si>
  <si>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</si>
  <si>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</si>
  <si>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</si>
  <si>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</si>
  <si>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</si>
  <si>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</si>
  <si>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</si>
  <si>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</si>
  <si>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</si>
  <si>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</si>
  <si>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</si>
  <si>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</si>
  <si>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</si>
  <si>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</si>
  <si>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</si>
  <si>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</si>
  <si>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</si>
  <si>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</si>
  <si>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</si>
  <si>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</si>
  <si>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</si>
  <si>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</si>
  <si>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</si>
  <si>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</si>
  <si>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</si>
  <si>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</si>
  <si>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</si>
  <si>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</si>
  <si>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</si>
  <si>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</si>
  <si>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</si>
  <si>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</si>
  <si>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</si>
  <si>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</si>
  <si>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</si>
  <si>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</si>
  <si>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</si>
  <si>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</si>
  <si>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</si>
  <si>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</si>
  <si>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</si>
  <si>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</si>
  <si>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</si>
  <si>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</si>
  <si>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</si>
  <si>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</si>
  <si>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</si>
  <si>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</si>
  <si>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</si>
  <si>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</si>
  <si>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</si>
  <si>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</si>
  <si>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</si>
  <si>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</si>
  <si>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</si>
  <si>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</si>
  <si>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</si>
  <si>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</si>
  <si>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</si>
  <si>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</si>
  <si>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</si>
  <si>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</si>
  <si>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</si>
  <si>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</si>
  <si>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</si>
  <si>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</si>
  <si>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</si>
  <si>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</si>
  <si>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</si>
  <si>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</si>
  <si>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</si>
  <si>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</si>
  <si>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</si>
  <si>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</si>
  <si>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</si>
  <si>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</si>
  <si>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</si>
  <si>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</si>
  <si>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</si>
  <si>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</si>
  <si>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</si>
  <si>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</si>
  <si>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</si>
  <si>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</si>
  <si>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</si>
  <si>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</si>
  <si>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</si>
  <si>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</si>
  <si>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</si>
  <si>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</si>
  <si>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</si>
  <si>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</si>
  <si>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</si>
  <si>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</si>
  <si>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</si>
  <si>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</si>
  <si>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</si>
  <si>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</si>
  <si>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</si>
  <si>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</si>
  <si>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</si>
  <si>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</si>
  <si>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</si>
  <si>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</si>
  <si>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</si>
  <si>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</si>
  <si>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</si>
  <si>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</si>
  <si>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</si>
  <si>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</si>
  <si>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</si>
  <si>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</si>
  <si>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</si>
  <si>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</si>
  <si>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</si>
  <si>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</si>
  <si>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</si>
  <si>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</si>
  <si>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</si>
  <si>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</si>
  <si>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</si>
  <si>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</si>
  <si>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</si>
  <si>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</si>
  <si>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</si>
  <si>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</si>
  <si>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</si>
  <si>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</si>
  <si>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</si>
  <si>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</si>
  <si>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</si>
  <si>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</si>
  <si>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</si>
  <si>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</si>
  <si>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</si>
  <si>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</si>
  <si>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</si>
  <si>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</si>
  <si>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</si>
  <si>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</si>
  <si>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</si>
  <si>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</si>
  <si>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</si>
  <si>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</si>
  <si>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</si>
  <si>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</si>
  <si>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</si>
  <si>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</si>
  <si>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</si>
  <si>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</si>
  <si>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</si>
  <si>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</si>
  <si>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</si>
  <si>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</si>
  <si>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</si>
  <si>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</si>
  <si>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</si>
  <si>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</si>
  <si>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</si>
  <si>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</si>
  <si>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</si>
  <si>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</si>
  <si>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</si>
  <si>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</si>
  <si>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</si>
  <si>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</si>
  <si>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</si>
  <si>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</si>
  <si>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</si>
  <si>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</si>
  <si>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</si>
  <si>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</si>
  <si>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</si>
  <si>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</si>
  <si>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</si>
  <si>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</si>
  <si>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</si>
  <si>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</si>
  <si>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</si>
  <si>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</si>
  <si>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</si>
  <si>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</si>
  <si>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</si>
  <si>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</si>
  <si>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</si>
  <si>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</si>
  <si>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</si>
  <si>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</si>
  <si>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</si>
  <si>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</si>
  <si>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</si>
  <si>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</si>
  <si>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</si>
  <si>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</si>
  <si>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</si>
  <si>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</si>
  <si>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</si>
  <si>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</si>
  <si>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</si>
  <si>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</si>
  <si>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</si>
  <si>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</si>
  <si>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</si>
  <si>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</si>
  <si>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</si>
  <si>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</si>
  <si>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</si>
  <si>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</si>
  <si>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</si>
  <si>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</si>
  <si>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</si>
  <si>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</si>
  <si>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</si>
  <si>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</si>
  <si>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</si>
  <si>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</si>
  <si>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</si>
  <si>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</si>
  <si>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</si>
  <si>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</si>
  <si>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</si>
  <si>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</si>
  <si>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</si>
  <si>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</si>
  <si>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</si>
  <si>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</si>
  <si>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</si>
  <si>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</si>
  <si>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</si>
  <si>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</si>
  <si>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</si>
  <si>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</si>
  <si>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</si>
  <si>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</si>
  <si>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</si>
  <si>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</si>
  <si>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</si>
  <si>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</si>
  <si>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</si>
  <si>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</si>
  <si>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</si>
  <si>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</si>
  <si>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</si>
  <si>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</si>
  <si>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</si>
  <si>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</si>
  <si>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</si>
  <si>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</si>
  <si>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</si>
  <si>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</si>
  <si>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</si>
  <si>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</si>
  <si>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</si>
  <si>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</si>
  <si>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</si>
  <si>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</si>
  <si>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</si>
  <si>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</si>
  <si>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</si>
  <si>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</si>
  <si>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</si>
  <si>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</si>
  <si>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</si>
  <si>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</si>
  <si>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</si>
  <si>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</si>
  <si>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</si>
  <si>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</si>
  <si>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</si>
  <si>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</si>
  <si>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</si>
  <si>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</si>
  <si>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</si>
  <si>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</si>
  <si>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</si>
  <si>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</si>
  <si>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</si>
  <si>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</si>
  <si>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</si>
  <si>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</si>
  <si>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</si>
  <si>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</si>
  <si>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</si>
  <si>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</si>
  <si>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</si>
  <si>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</si>
  <si>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</si>
  <si>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</si>
  <si>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</si>
  <si>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</si>
  <si>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</si>
  <si>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</si>
  <si>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</si>
  <si>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</si>
  <si>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</si>
  <si>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</si>
  <si>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</si>
  <si>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</si>
  <si>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</si>
  <si>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</si>
  <si>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</si>
  <si>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</si>
  <si>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</si>
  <si>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</si>
  <si>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</si>
  <si>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</si>
  <si>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</si>
  <si>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</si>
  <si>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</si>
  <si>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</si>
  <si>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</si>
  <si>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</si>
  <si>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</si>
  <si>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</si>
  <si>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</si>
  <si>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</si>
  <si>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</si>
  <si>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</si>
  <si>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</si>
  <si>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</si>
  <si>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</si>
  <si>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</si>
  <si>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</si>
  <si>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</si>
  <si>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</si>
  <si>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</si>
  <si>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</si>
  <si>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</si>
  <si>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</si>
  <si>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</si>
  <si>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</si>
  <si>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</si>
  <si>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</si>
  <si>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</si>
  <si>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</si>
  <si>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</si>
  <si>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</si>
  <si>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</si>
  <si>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</si>
  <si>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</si>
  <si>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</si>
  <si>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</si>
  <si>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</si>
  <si>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</si>
  <si>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</si>
  <si>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</si>
  <si>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</si>
  <si>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</si>
  <si>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</si>
  <si>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</si>
  <si>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</si>
  <si>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</si>
  <si>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</si>
  <si>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</si>
  <si>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</si>
  <si>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</si>
  <si>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</si>
  <si>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</si>
  <si>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</si>
  <si>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</si>
  <si>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</si>
  <si>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</si>
  <si>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</si>
  <si>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</si>
  <si>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</si>
  <si>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</si>
  <si>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</si>
  <si>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</si>
  <si>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</si>
  <si>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</si>
  <si>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</si>
  <si>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</si>
  <si>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</si>
  <si>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</si>
  <si>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</si>
  <si>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</si>
  <si>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</si>
  <si>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</si>
  <si>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</si>
  <si>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</si>
  <si>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</si>
  <si>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</si>
  <si>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</si>
  <si>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</si>
  <si>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</si>
  <si>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</si>
  <si>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</si>
  <si>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</si>
  <si>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</si>
  <si>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</si>
  <si>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</si>
  <si>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</si>
  <si>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</si>
  <si>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</si>
  <si>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</si>
  <si>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</si>
  <si>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</si>
  <si>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</si>
  <si>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</si>
  <si>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</si>
  <si>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</si>
  <si>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</si>
  <si>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</si>
  <si>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</si>
  <si>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</si>
  <si>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</si>
  <si>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</si>
  <si>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</si>
  <si>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</si>
  <si>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</si>
  <si>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</si>
  <si>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</si>
  <si>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</si>
  <si>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</si>
  <si>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</si>
  <si>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</si>
  <si>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</si>
  <si>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</si>
  <si>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</si>
  <si>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</si>
  <si>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</si>
  <si>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</si>
  <si>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</si>
  <si>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</si>
  <si>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</si>
  <si>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</si>
  <si>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</si>
  <si>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</si>
  <si>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</si>
  <si>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</si>
  <si>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</si>
  <si>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</si>
  <si>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</si>
  <si>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</si>
  <si>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</si>
  <si>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</si>
  <si>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</si>
  <si>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</si>
  <si>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</si>
  <si>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</si>
  <si>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</si>
  <si>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</si>
  <si>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</si>
  <si>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</si>
  <si>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</si>
  <si>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</si>
  <si>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</si>
  <si>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</si>
  <si>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</si>
  <si>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</si>
  <si>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</si>
  <si>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</si>
  <si>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</si>
  <si>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</si>
  <si>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</si>
  <si>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</si>
  <si>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</si>
  <si>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</si>
  <si>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</si>
  <si>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</si>
  <si>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</si>
  <si>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</si>
  <si>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</si>
  <si>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</si>
  <si>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</si>
  <si>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</si>
  <si>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</si>
  <si>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</si>
  <si>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</si>
  <si>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</si>
  <si>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</si>
  <si>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</si>
  <si>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</si>
  <si>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</si>
  <si>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</si>
  <si>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</si>
  <si>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</si>
  <si>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</si>
  <si>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</si>
  <si>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</si>
  <si>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</si>
  <si>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</si>
  <si>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</si>
  <si>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</si>
  <si>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</si>
  <si>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</si>
  <si>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</si>
  <si>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</si>
  <si>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</si>
  <si>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</si>
  <si>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</si>
  <si>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</si>
  <si>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</si>
  <si>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</si>
  <si>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</si>
  <si>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</si>
  <si>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</si>
  <si>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</si>
  <si>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</si>
  <si>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</si>
  <si>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</si>
  <si>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</si>
  <si>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</si>
  <si>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</si>
  <si>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</si>
  <si>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</si>
  <si>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</si>
  <si>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</si>
  <si>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</si>
  <si>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</si>
  <si>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</si>
  <si>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</si>
  <si>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</si>
  <si>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</si>
  <si>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</si>
  <si>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</si>
  <si>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</si>
  <si>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</si>
  <si>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</si>
  <si>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</si>
  <si>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</si>
  <si>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</si>
  <si>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</si>
  <si>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</si>
  <si>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</si>
  <si>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</si>
  <si>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</si>
  <si>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</si>
  <si>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</si>
  <si>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</si>
  <si>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</si>
  <si>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</si>
  <si>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</si>
  <si>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</si>
  <si>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</si>
  <si>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</si>
  <si>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</si>
  <si>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</si>
  <si>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</si>
  <si>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</si>
  <si>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</si>
  <si>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</si>
  <si>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</si>
  <si>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</si>
  <si>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</si>
  <si>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</si>
  <si>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</si>
  <si>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</si>
  <si>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</si>
  <si>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</si>
  <si>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</si>
  <si>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</si>
  <si>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</si>
  <si>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</si>
  <si>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</si>
  <si>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</si>
  <si>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</si>
  <si>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</si>
  <si>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</si>
  <si>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</si>
  <si>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</si>
  <si>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</si>
  <si>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</si>
  <si>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</si>
  <si>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</si>
  <si>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</si>
  <si>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</si>
  <si>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</si>
  <si>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</si>
  <si>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</si>
  <si>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</si>
  <si>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</si>
  <si>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</si>
  <si>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</si>
  <si>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</si>
  <si>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</si>
  <si>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</si>
  <si>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</si>
  <si>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</si>
  <si>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</si>
  <si>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</si>
  <si>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</si>
  <si>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</si>
  <si>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</si>
  <si>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</si>
  <si>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</si>
  <si>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</si>
  <si>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</si>
  <si>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</si>
  <si>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</si>
  <si>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</si>
  <si>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</si>
  <si>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</si>
  <si>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</si>
  <si>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</si>
  <si>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</si>
  <si>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</si>
  <si>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</si>
  <si>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</si>
  <si>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</si>
  <si>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</si>
  <si>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</si>
  <si>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</si>
  <si>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</si>
  <si>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</si>
  <si>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</si>
  <si>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</si>
  <si>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</si>
  <si>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</si>
  <si>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</si>
  <si>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</si>
  <si>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</si>
  <si>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</si>
  <si>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</si>
  <si>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</si>
  <si>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</si>
  <si>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</si>
  <si>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</si>
  <si>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</si>
  <si>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</si>
  <si>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</si>
  <si>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</si>
  <si>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</si>
  <si>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</si>
  <si>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</si>
  <si>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</si>
  <si>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</si>
  <si>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</si>
  <si>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</si>
  <si>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</si>
  <si>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</si>
  <si>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</si>
  <si>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</si>
  <si>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</si>
  <si>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</si>
  <si>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</si>
  <si>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</si>
  <si>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</si>
  <si>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</si>
  <si>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</si>
  <si>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</si>
  <si>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</si>
  <si>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</si>
  <si>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</si>
  <si>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</si>
  <si>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</si>
  <si>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</si>
  <si>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</si>
  <si>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</si>
  <si>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</si>
  <si>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</si>
  <si>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</si>
  <si>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</si>
  <si>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</si>
  <si>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</si>
  <si>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</si>
  <si>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</si>
  <si>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</si>
  <si>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</si>
  <si>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</si>
  <si>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</si>
  <si>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</si>
  <si>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</si>
  <si>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</si>
  <si>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</si>
  <si>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</si>
  <si>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</si>
  <si>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</si>
  <si>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</si>
  <si>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</si>
  <si>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</si>
  <si>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</si>
  <si>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</si>
  <si>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</si>
  <si>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</si>
  <si>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</si>
  <si>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</si>
  <si>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</si>
  <si>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</si>
  <si>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</si>
  <si>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</si>
  <si>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</si>
  <si>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</si>
  <si>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</si>
  <si>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</si>
  <si>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</si>
  <si>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</si>
  <si>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</si>
  <si>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</si>
  <si>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</si>
  <si>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</si>
  <si>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</si>
  <si>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</si>
  <si>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</si>
  <si>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</si>
  <si>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</si>
  <si>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</si>
  <si>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</si>
  <si>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</si>
  <si>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</si>
  <si>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</si>
  <si>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</si>
  <si>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</si>
  <si>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</si>
  <si>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</si>
  <si>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</si>
  <si>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</si>
  <si>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</si>
  <si>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</si>
  <si>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</si>
  <si>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</si>
  <si>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</si>
  <si>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</si>
  <si>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</si>
  <si>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</si>
  <si>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</si>
  <si>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</si>
  <si>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</si>
  <si>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</si>
  <si>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</si>
  <si>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</si>
  <si>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</si>
  <si>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</si>
  <si>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</si>
  <si>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</si>
  <si>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</si>
  <si>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</si>
  <si>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</si>
  <si>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</si>
  <si>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</si>
  <si>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</si>
  <si>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</si>
  <si>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</si>
  <si>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</si>
  <si>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</si>
  <si>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</si>
  <si>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</si>
  <si>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</si>
  <si>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</si>
  <si>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</si>
  <si>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</si>
  <si>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</si>
  <si>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</si>
  <si>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</si>
  <si>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</si>
  <si>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</si>
  <si>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</si>
  <si>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</si>
  <si>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</si>
  <si>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</si>
  <si>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</si>
  <si>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</si>
  <si>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</si>
  <si>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</si>
  <si>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</si>
  <si>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</si>
  <si>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</si>
  <si>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</si>
  <si>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</si>
  <si>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</si>
  <si>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</si>
  <si>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</si>
  <si>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</si>
  <si>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</si>
  <si>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</si>
  <si>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</si>
  <si>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</si>
  <si>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</si>
  <si>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</si>
  <si>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</si>
  <si>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</si>
  <si>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</si>
  <si>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</si>
  <si>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</si>
  <si>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</si>
  <si>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</si>
  <si>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</si>
  <si>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</si>
  <si>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</si>
  <si>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</si>
  <si>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</si>
  <si>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</si>
  <si>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</si>
  <si>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</si>
  <si>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</si>
  <si>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</si>
  <si>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</si>
  <si>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</si>
  <si>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</si>
  <si>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</si>
  <si>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</si>
  <si>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</si>
  <si>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</si>
  <si>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</si>
  <si>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</si>
  <si>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</si>
  <si>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</si>
  <si>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</si>
  <si>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</si>
  <si>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</si>
  <si>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</si>
  <si>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</si>
  <si>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</si>
  <si>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</si>
  <si>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</si>
  <si>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</si>
  <si>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</si>
  <si>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</si>
  <si>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</si>
  <si>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</si>
  <si>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</si>
  <si>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</si>
  <si>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</si>
  <si>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</si>
  <si>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</si>
  <si>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</si>
  <si>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</si>
  <si>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</si>
  <si>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</si>
  <si>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</si>
  <si>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</si>
  <si>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</si>
  <si>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</si>
  <si>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</si>
  <si>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</si>
  <si>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</si>
  <si>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</si>
  <si>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</si>
  <si>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</si>
  <si>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</si>
  <si>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</si>
  <si>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</si>
  <si>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</si>
  <si>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</si>
  <si>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</si>
  <si>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</si>
  <si>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</si>
  <si>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</si>
  <si>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</si>
  <si>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</si>
  <si>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</si>
  <si>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</si>
  <si>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</si>
  <si>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</si>
  <si>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</si>
  <si>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</si>
  <si>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</si>
  <si>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</si>
  <si>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</si>
  <si>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</si>
  <si>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</si>
  <si>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</si>
  <si>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</si>
  <si>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</si>
  <si>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</si>
  <si>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</si>
  <si>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</si>
  <si>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</si>
  <si>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</si>
  <si>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</si>
  <si>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</si>
  <si>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</si>
  <si>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</si>
  <si>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</si>
  <si>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</si>
  <si>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</si>
  <si>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</si>
  <si>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</si>
  <si>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</si>
  <si>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</si>
  <si>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</si>
  <si>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</si>
  <si>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</si>
  <si>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</si>
  <si>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</si>
  <si>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</si>
  <si>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</si>
  <si>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</si>
  <si>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</si>
  <si>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</si>
  <si>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</si>
  <si>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</si>
  <si>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</si>
  <si>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</si>
  <si>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</si>
  <si>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</si>
  <si>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</si>
  <si>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</si>
  <si>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</si>
  <si>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</si>
  <si>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</si>
  <si>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</si>
  <si>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</si>
  <si>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</si>
  <si>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</si>
  <si>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</si>
  <si>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</si>
  <si>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</si>
  <si>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</si>
  <si>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</si>
  <si>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</si>
  <si>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</si>
  <si>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</si>
  <si>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</si>
  <si>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</si>
  <si>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</si>
  <si>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</si>
  <si>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</si>
  <si>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</si>
  <si>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</si>
  <si>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</si>
  <si>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</si>
  <si>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</si>
  <si>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</si>
  <si>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</si>
  <si>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</si>
  <si>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</si>
  <si>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</si>
  <si>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</si>
  <si>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</si>
  <si>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</si>
  <si>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</si>
  <si>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</si>
  <si>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</si>
  <si>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</si>
  <si>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</si>
  <si>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</si>
  <si>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</si>
  <si>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</si>
  <si>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</si>
  <si>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</si>
  <si>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</si>
  <si>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</si>
  <si>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</si>
  <si>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</si>
  <si>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</si>
  <si>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</si>
  <si>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</si>
  <si>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</si>
  <si>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</si>
  <si>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</si>
  <si>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</si>
  <si>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</si>
  <si>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</si>
  <si>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</si>
  <si>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</si>
  <si>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</si>
  <si>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</si>
  <si>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</si>
  <si>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</si>
  <si>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</si>
  <si>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</si>
  <si>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</si>
  <si>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</si>
  <si>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</si>
  <si>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</si>
  <si>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</si>
  <si>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</si>
  <si>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</si>
  <si>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</si>
  <si>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</si>
  <si>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</si>
  <si>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</si>
  <si>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</si>
  <si>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</si>
  <si>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</si>
  <si>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</si>
  <si>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</si>
  <si>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</si>
  <si>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</si>
  <si>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</si>
  <si>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</si>
  <si>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</si>
  <si>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</si>
  <si>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</si>
  <si>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</si>
  <si>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</si>
  <si>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</si>
  <si>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</si>
  <si>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</si>
  <si>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</si>
  <si>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</si>
  <si>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</si>
  <si>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</si>
  <si>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</si>
  <si>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</si>
  <si>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</si>
  <si>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</si>
  <si>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</si>
  <si>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</si>
  <si>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</si>
  <si>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</si>
  <si>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</si>
  <si>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</si>
  <si>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</si>
  <si>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</si>
  <si>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</si>
  <si>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</si>
  <si>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</si>
  <si>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</si>
  <si>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</si>
  <si>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</si>
  <si>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</si>
  <si>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</si>
  <si>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</si>
  <si>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</si>
  <si>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</si>
  <si>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</si>
  <si>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</si>
  <si>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</si>
  <si>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</si>
  <si>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</si>
  <si>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</si>
  <si>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</si>
  <si>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</si>
  <si>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</si>
  <si>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</si>
  <si>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</si>
  <si>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</si>
  <si>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</si>
  <si>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</si>
  <si>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</si>
  <si>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</si>
  <si>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</si>
  <si>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</si>
  <si>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</si>
  <si>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</si>
  <si>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</si>
  <si>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</si>
  <si>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</si>
  <si>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</si>
  <si>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</si>
  <si>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</si>
  <si>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</si>
  <si>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</si>
  <si>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</si>
  <si>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</si>
  <si>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</si>
  <si>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</si>
  <si>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</si>
  <si>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</si>
  <si>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</si>
  <si>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</si>
  <si>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</si>
  <si>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</si>
  <si>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</si>
  <si>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</si>
  <si>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</si>
  <si>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</si>
  <si>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</si>
  <si>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</si>
  <si>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</si>
  <si>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</si>
  <si>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</si>
  <si>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</si>
  <si>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</si>
  <si>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</si>
  <si>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</si>
  <si>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</si>
  <si>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</si>
  <si>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</si>
  <si>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</si>
  <si>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</si>
  <si>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</si>
  <si>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</si>
  <si>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</si>
  <si>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</si>
  <si>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</si>
  <si>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</si>
  <si>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</si>
  <si>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</si>
  <si>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</si>
  <si>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</si>
  <si>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</si>
  <si>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</si>
  <si>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</si>
  <si>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</si>
  <si>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</si>
  <si>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</si>
  <si>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</si>
  <si>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</si>
  <si>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</si>
  <si>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</si>
  <si>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</si>
  <si>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</si>
  <si>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</si>
  <si>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</si>
  <si>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</si>
  <si>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</si>
  <si>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</si>
  <si>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</si>
  <si>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</si>
  <si>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</si>
  <si>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</si>
  <si>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</si>
  <si>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</si>
  <si>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</si>
  <si>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</si>
  <si>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</si>
  <si>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</si>
  <si>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</si>
  <si>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</si>
  <si>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</si>
  <si>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</si>
  <si>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</si>
  <si>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</si>
  <si>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</si>
  <si>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</si>
  <si>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</si>
  <si>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</si>
  <si>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</si>
  <si>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</si>
  <si>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</si>
  <si>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</si>
  <si>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</si>
  <si>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</si>
  <si>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</si>
  <si>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</si>
  <si>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</si>
  <si>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</si>
  <si>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</si>
  <si>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</si>
  <si>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</si>
  <si>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</si>
  <si>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</si>
  <si>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</si>
  <si>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</si>
  <si>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</si>
  <si>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</si>
  <si>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</si>
  <si>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</si>
  <si>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</si>
  <si>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</si>
  <si>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</si>
  <si>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</si>
  <si>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</si>
  <si>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</si>
  <si>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</si>
  <si>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</si>
  <si>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</si>
  <si>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</si>
  <si>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</si>
  <si>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</si>
  <si>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</si>
  <si>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</si>
  <si>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</si>
  <si>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</si>
  <si>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</si>
  <si>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</si>
  <si>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</si>
  <si>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</si>
  <si>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</si>
  <si>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</si>
  <si>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</si>
  <si>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</si>
  <si>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</si>
  <si>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</si>
  <si>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</si>
  <si>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</si>
  <si>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</si>
  <si>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</si>
  <si>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</si>
  <si>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</si>
  <si>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</si>
  <si>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</si>
  <si>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</si>
  <si>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</si>
  <si>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</si>
  <si>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</si>
  <si>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</si>
  <si>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</si>
  <si>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</si>
  <si>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</si>
  <si>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</si>
  <si>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</si>
  <si>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</si>
  <si>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</si>
  <si>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</si>
  <si>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</si>
  <si>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</si>
  <si>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</si>
  <si>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</si>
  <si>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</si>
  <si>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</si>
  <si>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</si>
  <si>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</si>
  <si>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</si>
  <si>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</si>
  <si>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</si>
  <si>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</si>
  <si>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</si>
  <si>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</si>
  <si>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</si>
  <si>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</si>
  <si>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</si>
  <si>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</si>
  <si>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</si>
  <si>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</si>
  <si>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</si>
  <si>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</si>
  <si>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</si>
  <si>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</si>
  <si>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</si>
  <si>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</si>
  <si>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</si>
  <si>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</si>
  <si>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</si>
  <si>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</si>
  <si>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</si>
  <si>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</si>
  <si>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</si>
  <si>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</si>
  <si>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</si>
  <si>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</si>
  <si>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</si>
  <si>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</si>
  <si>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</si>
  <si>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</si>
  <si>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</si>
  <si>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</si>
  <si>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</si>
  <si>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</si>
  <si>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</si>
  <si>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</si>
  <si>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</si>
  <si>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</si>
  <si>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</si>
  <si>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</si>
  <si>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</si>
  <si>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</si>
  <si>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</si>
  <si>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</si>
  <si>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</si>
  <si>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</si>
  <si>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</si>
  <si>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</si>
  <si>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</si>
  <si>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</si>
  <si>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</si>
  <si>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</si>
  <si>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</si>
  <si>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</si>
  <si>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</si>
  <si>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</si>
  <si>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</si>
  <si>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</si>
  <si>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</si>
  <si>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</si>
  <si>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</si>
  <si>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</si>
  <si>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</si>
  <si>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</si>
  <si>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</si>
  <si>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</si>
  <si>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</si>
  <si>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</si>
  <si>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</si>
  <si>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</si>
  <si>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</si>
  <si>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</si>
  <si>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</si>
  <si>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</si>
  <si>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</si>
  <si>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</si>
  <si>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</si>
  <si>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</si>
  <si>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</si>
  <si>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</si>
  <si>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</si>
  <si>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</si>
  <si>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</si>
  <si>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</si>
  <si>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</si>
  <si>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</si>
  <si>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</si>
  <si>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</si>
  <si>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</si>
  <si>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</si>
  <si>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</si>
  <si>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</si>
  <si>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</si>
  <si>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</si>
  <si>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</si>
  <si>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</si>
  <si>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</si>
  <si>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</si>
  <si>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</si>
  <si>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</si>
  <si>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</si>
  <si>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</si>
  <si>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</si>
  <si>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</si>
  <si>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</si>
  <si>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</si>
  <si>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</si>
  <si>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</si>
  <si>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</si>
  <si>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</si>
  <si>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</si>
  <si>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</si>
  <si>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</si>
  <si>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</si>
  <si>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</si>
  <si>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</si>
  <si>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</si>
  <si>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</si>
  <si>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</si>
  <si>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</si>
  <si>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</si>
  <si>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</si>
  <si>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</si>
  <si>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</si>
  <si>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</si>
  <si>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</si>
  <si>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</si>
  <si>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</si>
  <si>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</si>
  <si>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</si>
  <si>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</si>
  <si>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</si>
  <si>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</si>
  <si>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</si>
  <si>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</si>
  <si>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</si>
  <si>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</si>
  <si>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</si>
  <si>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</si>
  <si>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</si>
  <si>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</si>
  <si>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</si>
  <si>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</si>
  <si>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</si>
  <si>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</si>
  <si>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</si>
  <si>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</si>
  <si>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</si>
  <si>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</si>
  <si>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</si>
  <si>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</si>
  <si>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</si>
  <si>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</si>
  <si>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</si>
  <si>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</si>
  <si>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</si>
  <si>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</si>
  <si>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</si>
  <si>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</si>
  <si>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</si>
  <si>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</si>
  <si>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</si>
  <si>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</si>
  <si>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</si>
  <si>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</si>
  <si>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</si>
  <si>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</si>
  <si>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</si>
  <si>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</si>
  <si>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</si>
  <si>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</si>
  <si>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</si>
  <si>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</si>
  <si>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</si>
  <si>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</si>
  <si>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</si>
  <si>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</si>
  <si>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</si>
  <si>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</si>
  <si>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</si>
  <si>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</si>
  <si>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</si>
  <si>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</si>
  <si>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</si>
  <si>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</si>
  <si>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</si>
  <si>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</si>
  <si>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</si>
  <si>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</si>
  <si>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</si>
  <si>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</si>
  <si>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</si>
  <si>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</si>
  <si>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</si>
  <si>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</si>
  <si>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</si>
  <si>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</si>
  <si>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</si>
  <si>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</si>
  <si>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</si>
  <si>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</si>
  <si>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</si>
  <si>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</si>
  <si>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</si>
  <si>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</si>
  <si>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</si>
  <si>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</si>
  <si>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</si>
  <si>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</si>
  <si>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</si>
  <si>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</si>
  <si>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</si>
  <si>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</si>
  <si>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</si>
  <si>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</si>
  <si>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</si>
  <si>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</si>
  <si>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</si>
  <si>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</si>
  <si>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</si>
  <si>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</si>
  <si>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</si>
  <si>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</si>
  <si>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</si>
  <si>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</si>
  <si>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</si>
  <si>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</si>
  <si>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</si>
  <si>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</si>
  <si>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</si>
  <si>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</si>
  <si>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</si>
  <si>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</si>
  <si>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</si>
  <si>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</si>
  <si>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</si>
  <si>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</si>
  <si>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</si>
  <si>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</si>
  <si>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</si>
  <si>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</si>
  <si>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</si>
  <si>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</si>
  <si>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</si>
  <si>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</si>
  <si>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</si>
  <si>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</si>
  <si>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</si>
  <si>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</si>
  <si>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</si>
  <si>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</si>
  <si>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</si>
  <si>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</si>
  <si>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</si>
  <si>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</si>
  <si>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</si>
  <si>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</si>
  <si>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</si>
  <si>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</si>
  <si>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</si>
  <si>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</si>
  <si>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</si>
  <si>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</si>
  <si>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</si>
  <si>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</si>
  <si>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</si>
  <si>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</si>
  <si>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</si>
  <si>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</si>
  <si>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</si>
  <si>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</si>
  <si>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</si>
  <si>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</si>
  <si>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</si>
  <si>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</si>
  <si>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</si>
  <si>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</si>
  <si>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</si>
  <si>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</si>
  <si>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</si>
  <si>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</si>
  <si>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</si>
  <si>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</si>
  <si>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</si>
  <si>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</si>
  <si>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</si>
  <si>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</si>
  <si>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</si>
  <si>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</si>
  <si>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</si>
  <si>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</si>
  <si>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</si>
  <si>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</si>
  <si>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</si>
  <si>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</si>
  <si>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</si>
  <si>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</si>
  <si>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</si>
  <si>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</si>
  <si>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</si>
  <si>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</si>
  <si>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</si>
  <si>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</si>
  <si>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</si>
  <si>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</si>
  <si>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</si>
  <si>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</si>
  <si>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</si>
  <si>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</si>
  <si>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</si>
  <si>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</si>
  <si>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</si>
  <si>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</si>
  <si>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</si>
  <si>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</si>
  <si>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</si>
  <si>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</si>
  <si>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</si>
  <si>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</si>
  <si>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</si>
  <si>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</si>
  <si>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</si>
  <si>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</si>
  <si>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</si>
  <si>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</si>
  <si>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</si>
  <si>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</si>
  <si>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</si>
  <si>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</si>
  <si>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</si>
  <si>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</si>
  <si>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</si>
  <si>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</si>
  <si>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</si>
  <si>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</si>
  <si>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</si>
  <si>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</si>
  <si>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</si>
  <si>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</si>
  <si>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</si>
  <si>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</si>
  <si>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</si>
  <si>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</si>
  <si>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</si>
  <si>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</si>
  <si>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</si>
  <si>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</si>
  <si>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</si>
  <si>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</si>
  <si>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</si>
  <si>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</si>
  <si>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</si>
  <si>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</si>
  <si>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</si>
  <si>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</si>
  <si>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</si>
  <si>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</si>
  <si>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</si>
  <si>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</si>
  <si>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</si>
  <si>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</si>
  <si>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</si>
  <si>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</si>
  <si>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</si>
  <si>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</si>
  <si>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</si>
  <si>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</si>
  <si>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</si>
  <si>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</si>
  <si>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</si>
  <si>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</si>
  <si>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</si>
  <si>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</si>
  <si>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</si>
  <si>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</si>
  <si>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</si>
  <si>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</si>
  <si>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</si>
  <si>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</si>
  <si>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</si>
  <si>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</si>
  <si>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</si>
  <si>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</si>
  <si>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</si>
  <si>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</si>
  <si>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</si>
  <si>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</si>
  <si>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</si>
  <si>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</si>
  <si>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</si>
  <si>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</si>
  <si>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</si>
  <si>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</si>
  <si>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</si>
  <si>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</si>
  <si>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</si>
  <si>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</si>
  <si>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</si>
  <si>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</si>
  <si>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</si>
  <si>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</si>
  <si>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</si>
  <si>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</si>
  <si>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</si>
  <si>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</si>
  <si>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</si>
  <si>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</si>
  <si>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</si>
  <si>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</si>
  <si>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</si>
  <si>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</si>
  <si>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</si>
  <si>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</si>
  <si>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</si>
  <si>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</si>
  <si>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</si>
  <si>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</si>
  <si>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</si>
  <si>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</si>
  <si>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</si>
  <si>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</si>
  <si>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</si>
  <si>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</si>
  <si>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</si>
  <si>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</si>
  <si>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</si>
  <si>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</si>
  <si>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</si>
  <si>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</si>
  <si>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</si>
  <si>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</si>
  <si>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</si>
  <si>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</si>
  <si>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</si>
  <si>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</si>
  <si>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</si>
  <si>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</si>
  <si>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</si>
  <si>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</si>
  <si>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</si>
  <si>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</si>
  <si>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</si>
  <si>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</si>
  <si>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</si>
  <si>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</si>
  <si>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</si>
  <si>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</si>
  <si>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</si>
  <si>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</si>
  <si>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</si>
  <si>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</si>
  <si>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</si>
  <si>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</si>
  <si>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</si>
  <si>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</si>
  <si>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</si>
  <si>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</si>
  <si>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</si>
  <si>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</si>
  <si>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</si>
  <si>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</si>
  <si>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</si>
  <si>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</si>
  <si>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</si>
  <si>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</si>
  <si>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</si>
  <si>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</si>
  <si>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</si>
  <si>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</si>
  <si>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</si>
  <si>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</si>
  <si>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</si>
  <si>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</si>
  <si>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</si>
  <si>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</si>
  <si>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</si>
  <si>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</si>
  <si>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</si>
  <si>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</si>
  <si>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</si>
  <si>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</si>
  <si>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</si>
  <si>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</si>
  <si>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</si>
  <si>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</si>
  <si>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</si>
  <si>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</si>
  <si>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</si>
  <si>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</si>
  <si>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</si>
  <si>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</si>
  <si>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</si>
  <si>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</si>
  <si>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</si>
  <si>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</si>
  <si>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</si>
  <si>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</si>
  <si>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</si>
  <si>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</si>
  <si>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</si>
  <si>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</si>
  <si>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</si>
  <si>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</si>
  <si>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</si>
  <si>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</si>
  <si>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</si>
  <si>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</si>
  <si>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</si>
  <si>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</si>
  <si>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</si>
  <si>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</si>
  <si>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</si>
  <si>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</si>
  <si>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</si>
  <si>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</si>
  <si>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</si>
  <si>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</si>
  <si>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</si>
  <si>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</si>
  <si>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</si>
  <si>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</si>
  <si>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</si>
  <si>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</si>
  <si>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</si>
  <si>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</si>
  <si>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</si>
  <si>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</si>
  <si>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</si>
  <si>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</si>
  <si>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</si>
  <si>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</si>
  <si>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</si>
  <si>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</si>
  <si>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</si>
  <si>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</si>
  <si>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</si>
  <si>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</si>
  <si>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</si>
  <si>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</si>
  <si>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</si>
  <si>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</si>
  <si>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</si>
  <si>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</si>
  <si>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</si>
  <si>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</si>
  <si>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</si>
  <si>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</si>
  <si>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</si>
  <si>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</si>
  <si>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</si>
  <si>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</si>
  <si>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</si>
  <si>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</si>
  <si>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</si>
  <si>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</si>
  <si>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</si>
  <si>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</si>
  <si>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</si>
  <si>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</si>
  <si>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</si>
  <si>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</si>
  <si>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</si>
  <si>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</si>
  <si>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</si>
  <si>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</si>
  <si>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</si>
  <si>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</si>
  <si>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</si>
  <si>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</si>
  <si>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</si>
  <si>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</si>
  <si>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</si>
  <si>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</si>
  <si>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</si>
  <si>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</si>
  <si>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</si>
  <si>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</si>
  <si>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</si>
  <si>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</si>
  <si>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</si>
  <si>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</si>
  <si>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</si>
  <si>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</si>
  <si>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</si>
  <si>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</si>
  <si>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</si>
  <si>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</si>
  <si>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</si>
  <si>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</si>
  <si>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</si>
  <si>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</si>
  <si>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</si>
  <si>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</si>
  <si>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</si>
  <si>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</si>
  <si>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</si>
  <si>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</si>
  <si>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</si>
  <si>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</si>
  <si>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</si>
  <si>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</si>
  <si>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</si>
  <si>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</si>
  <si>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</si>
  <si>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</si>
  <si>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</si>
  <si>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</si>
  <si>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</si>
  <si>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</si>
  <si>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</si>
  <si>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</si>
  <si>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</si>
  <si>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</si>
  <si>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</si>
  <si>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</si>
  <si>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</si>
  <si>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</si>
  <si>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</si>
  <si>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</si>
  <si>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</si>
  <si>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</si>
  <si>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</si>
  <si>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</si>
  <si>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</si>
  <si>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</si>
  <si>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</si>
  <si>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</si>
  <si>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</si>
  <si>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</si>
  <si>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</si>
  <si>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</si>
  <si>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</si>
  <si>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</si>
  <si>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</si>
  <si>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</si>
  <si>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</si>
  <si>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</si>
  <si>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</si>
  <si>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</si>
  <si>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</si>
  <si>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</si>
  <si>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</si>
  <si>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</si>
  <si>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</si>
  <si>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</si>
  <si>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</si>
  <si>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</si>
  <si>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</si>
  <si>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</si>
  <si>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</si>
  <si>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</si>
  <si>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</si>
  <si>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</si>
  <si>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</si>
  <si>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</si>
  <si>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</si>
  <si>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</si>
  <si>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</si>
  <si>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</si>
  <si>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</si>
  <si>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</si>
  <si>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</si>
  <si>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</si>
  <si>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</si>
  <si>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</si>
  <si>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</si>
  <si>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</si>
  <si>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</si>
  <si>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</si>
  <si>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</si>
  <si>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</si>
  <si>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</si>
  <si>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</si>
  <si>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</si>
  <si>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</si>
  <si>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</si>
  <si>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</si>
  <si>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</si>
  <si>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</si>
  <si>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</si>
  <si>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</si>
  <si>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</si>
  <si>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</si>
  <si>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</si>
  <si>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</si>
  <si>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</si>
  <si>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</si>
  <si>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</si>
  <si>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</si>
  <si>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</si>
  <si>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</si>
  <si>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</si>
  <si>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</si>
  <si>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</si>
  <si>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</si>
  <si>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</si>
  <si>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</si>
  <si>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</si>
  <si>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</si>
  <si>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</si>
  <si>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</si>
  <si>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</si>
  <si>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</si>
  <si>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</si>
  <si>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</si>
  <si>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</si>
  <si>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</si>
  <si>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</si>
  <si>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</si>
  <si>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</si>
  <si>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</si>
  <si>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</si>
  <si>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</si>
  <si>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</si>
  <si>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</si>
  <si>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</si>
  <si>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</si>
  <si>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</si>
  <si>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</si>
  <si>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</si>
  <si>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</si>
  <si>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</si>
  <si>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</si>
  <si>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</si>
  <si>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</si>
  <si>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</si>
  <si>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</si>
  <si>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</si>
  <si>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</si>
  <si>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</si>
  <si>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</si>
  <si>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</si>
  <si>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</si>
  <si>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</si>
  <si>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</si>
  <si>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</si>
  <si>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</si>
  <si>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</si>
  <si>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</si>
  <si>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</si>
  <si>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</si>
  <si>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</si>
  <si>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</si>
  <si>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</si>
  <si>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</si>
  <si>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</si>
  <si>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</si>
  <si>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</si>
  <si>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</si>
  <si>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</si>
  <si>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</si>
  <si>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</si>
  <si>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</si>
  <si>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</si>
  <si>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</si>
  <si>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</si>
  <si>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</si>
  <si>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</si>
  <si>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</si>
  <si>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</si>
  <si>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</si>
  <si>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</si>
  <si>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</si>
  <si>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</si>
  <si>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</si>
  <si>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</si>
  <si>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</si>
  <si>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</si>
  <si>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</si>
  <si>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</si>
  <si>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</si>
  <si>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</si>
  <si>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</si>
  <si>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</si>
  <si>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</si>
  <si>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</si>
  <si>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</si>
  <si>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</si>
  <si>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</si>
  <si>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</si>
  <si>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</si>
  <si>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</si>
  <si>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</si>
  <si>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</si>
  <si>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</si>
  <si>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</si>
  <si>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</si>
  <si>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</si>
  <si>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</si>
  <si>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</si>
  <si>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</si>
  <si>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</si>
  <si>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</si>
  <si>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</si>
  <si>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</si>
  <si>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</si>
  <si>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</si>
  <si>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</si>
  <si>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</si>
  <si>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</si>
  <si>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</si>
  <si>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</si>
  <si>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</si>
  <si>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</si>
  <si>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</si>
  <si>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</si>
  <si>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</si>
  <si>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</si>
  <si>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</si>
  <si>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</si>
  <si>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</si>
  <si>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</si>
  <si>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</si>
  <si>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</si>
  <si>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</si>
  <si>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</si>
  <si>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</si>
  <si>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</si>
  <si>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</si>
  <si>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</si>
  <si>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</si>
  <si>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</si>
  <si>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</si>
  <si>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</si>
  <si>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</si>
  <si>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</si>
  <si>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</si>
  <si>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</si>
  <si>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</si>
  <si>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</si>
  <si>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</si>
  <si>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</si>
  <si>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</si>
  <si>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</si>
  <si>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</si>
  <si>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</si>
  <si>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</si>
  <si>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</si>
  <si>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</si>
  <si>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</si>
  <si>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</si>
  <si>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</si>
  <si>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</si>
  <si>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</si>
  <si>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</si>
  <si>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</si>
  <si>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</si>
  <si>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</si>
  <si>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</si>
  <si>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</si>
  <si>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</si>
  <si>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</si>
  <si>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</si>
  <si>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</si>
  <si>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</si>
  <si>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</si>
  <si>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</si>
  <si>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</si>
  <si>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</si>
  <si>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</si>
  <si>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</si>
  <si>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</si>
  <si>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</si>
  <si>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</si>
  <si>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</si>
  <si>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</si>
  <si>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</si>
  <si>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</si>
  <si>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</si>
  <si>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</si>
  <si>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</si>
  <si>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</si>
  <si>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</si>
  <si>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</si>
  <si>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</si>
  <si>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</si>
  <si>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</si>
  <si>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</si>
  <si>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</si>
  <si>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</si>
  <si>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</si>
  <si>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</si>
  <si>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</si>
  <si>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</si>
  <si>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</si>
  <si>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</si>
  <si>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</si>
  <si>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</si>
  <si>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</si>
  <si>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</si>
  <si>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</si>
  <si>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</si>
  <si>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</si>
  <si>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</si>
  <si>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</si>
  <si>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</si>
  <si>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</si>
  <si>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</si>
  <si>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</si>
  <si>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</si>
  <si>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</si>
  <si>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</si>
  <si>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</si>
  <si>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</si>
  <si>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</si>
  <si>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</si>
  <si>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</si>
  <si>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</si>
  <si>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</si>
  <si>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</si>
  <si>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</si>
  <si>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</si>
  <si>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</si>
  <si>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</si>
  <si>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</si>
  <si>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</si>
  <si>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</si>
  <si>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</si>
  <si>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</si>
  <si>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</si>
  <si>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</si>
  <si>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</si>
  <si>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</si>
  <si>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</si>
  <si>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</si>
  <si>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</si>
  <si>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</si>
  <si>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</si>
  <si>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</si>
  <si>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</si>
  <si>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</si>
  <si>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</si>
  <si>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</si>
  <si>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</si>
  <si>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</si>
  <si>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</si>
  <si>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</si>
  <si>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</si>
  <si>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</si>
  <si>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</si>
  <si>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</si>
  <si>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</si>
  <si>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</si>
  <si>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</si>
  <si>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</si>
  <si>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</si>
  <si>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</si>
  <si>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</si>
  <si>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</si>
  <si>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</si>
  <si>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</si>
  <si>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</si>
  <si>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</si>
  <si>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</si>
  <si>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</si>
  <si>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</si>
  <si>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</si>
  <si>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</si>
  <si>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</si>
  <si>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</si>
  <si>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</si>
  <si>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</si>
  <si>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</si>
  <si>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</si>
  <si>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</si>
  <si>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</si>
  <si>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</si>
  <si>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</si>
  <si>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</si>
  <si>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</si>
  <si>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</si>
  <si>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</si>
  <si>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</si>
  <si>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</si>
  <si>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</si>
  <si>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</si>
  <si>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</si>
  <si>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</si>
  <si>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</si>
  <si>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</si>
  <si>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</si>
  <si>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</si>
  <si>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</si>
  <si>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</si>
  <si>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</si>
  <si>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</si>
  <si>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</si>
  <si>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</si>
  <si>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</si>
  <si>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</si>
  <si>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</si>
  <si>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</si>
  <si>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</si>
  <si>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</si>
  <si>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</si>
  <si>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</si>
  <si>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</si>
  <si>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</si>
  <si>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</si>
  <si>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</si>
  <si>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</si>
  <si>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</si>
  <si>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</si>
  <si>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</si>
  <si>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</si>
  <si>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</si>
  <si>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</si>
  <si>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</si>
  <si>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</si>
  <si>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</si>
  <si>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</si>
  <si>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</si>
  <si>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</si>
  <si>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</si>
  <si>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</si>
  <si>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</si>
  <si>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</si>
  <si>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</si>
  <si>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</si>
  <si>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</si>
  <si>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</si>
  <si>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</si>
  <si>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</si>
  <si>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</si>
  <si>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</si>
  <si>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</si>
  <si>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</si>
  <si>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</si>
  <si>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</si>
  <si>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</si>
  <si>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</si>
  <si>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</si>
  <si>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</si>
  <si>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</si>
  <si>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</si>
  <si>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</si>
  <si>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</si>
  <si>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</si>
  <si>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</si>
  <si>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</si>
  <si>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</si>
  <si>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</si>
  <si>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</si>
  <si>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</si>
  <si>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</si>
  <si>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</si>
  <si>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</si>
  <si>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</si>
  <si>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</si>
  <si>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</si>
  <si>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</si>
  <si>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</si>
  <si>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</si>
  <si>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</si>
  <si>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</si>
  <si>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</si>
  <si>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</si>
  <si>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</si>
  <si>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</si>
  <si>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</si>
  <si>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</si>
  <si>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</si>
  <si>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</si>
  <si>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</si>
  <si>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</si>
  <si>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</si>
  <si>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</si>
  <si>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</si>
  <si>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</si>
  <si>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</si>
  <si>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</si>
  <si>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</si>
  <si>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</si>
  <si>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</si>
  <si>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</si>
  <si>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</si>
  <si>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</si>
  <si>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</si>
  <si>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</si>
  <si>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</si>
  <si>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</si>
  <si>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</si>
  <si>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</si>
  <si>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</si>
  <si>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</si>
  <si>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</si>
  <si>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</si>
  <si>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</si>
  <si>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</si>
  <si>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</si>
  <si>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</si>
  <si>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</si>
  <si>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</si>
  <si>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</si>
  <si>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</si>
  <si>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</si>
  <si>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</si>
  <si>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</si>
  <si>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</si>
  <si>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</si>
  <si>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</si>
  <si>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</si>
  <si>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</si>
  <si>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</si>
  <si>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</si>
  <si>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</si>
  <si>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</si>
  <si>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</si>
  <si>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</si>
  <si>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</si>
  <si>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</si>
  <si>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</si>
  <si>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</si>
  <si>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</si>
  <si>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</si>
  <si>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</si>
  <si>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</si>
  <si>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</si>
  <si>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</si>
  <si>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</si>
  <si>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</si>
  <si>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</si>
  <si>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</si>
  <si>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</si>
  <si>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</si>
  <si>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</si>
  <si>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</si>
  <si>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</si>
  <si>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</si>
  <si>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</si>
  <si>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</si>
  <si>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</si>
  <si>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</si>
  <si>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</si>
  <si>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</si>
  <si>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</si>
  <si>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</si>
  <si>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</si>
  <si>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</si>
  <si>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</si>
  <si>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</si>
  <si>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</si>
  <si>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</si>
  <si>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</si>
  <si>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</si>
  <si>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</si>
  <si>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</si>
  <si>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</si>
  <si>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</si>
  <si>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</si>
  <si>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</si>
  <si>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</si>
  <si>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</si>
  <si>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</si>
  <si>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</si>
  <si>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</si>
  <si>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</si>
  <si>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</si>
  <si>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</si>
  <si>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</si>
  <si>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</si>
  <si>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</si>
  <si>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</si>
  <si>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</si>
  <si>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</si>
  <si>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</si>
  <si>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</si>
  <si>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</si>
  <si>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</si>
  <si>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</si>
  <si>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</si>
  <si>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</si>
  <si>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</si>
  <si>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</si>
  <si>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</si>
  <si>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</si>
  <si>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</si>
  <si>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</si>
  <si>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</si>
  <si>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</si>
  <si>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</si>
  <si>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</si>
  <si>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</si>
  <si>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</si>
  <si>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</si>
  <si>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</si>
  <si>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</si>
  <si>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</si>
  <si>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</si>
  <si>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</si>
  <si>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</si>
  <si>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</si>
  <si>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</si>
  <si>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</si>
  <si>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</si>
  <si>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</si>
  <si>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</si>
  <si>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</si>
  <si>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</si>
  <si>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</si>
  <si>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</si>
  <si>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</si>
  <si>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</si>
  <si>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</si>
  <si>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</si>
  <si>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</si>
  <si>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</si>
  <si>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</si>
  <si>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</si>
  <si>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</si>
  <si>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</si>
  <si>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</si>
  <si>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</si>
  <si>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</si>
  <si>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</si>
  <si>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</si>
  <si>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</si>
  <si>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</si>
  <si>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</si>
  <si>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</si>
  <si>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</si>
  <si>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</si>
  <si>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</si>
  <si>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</si>
  <si>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</si>
  <si>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</si>
  <si>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</si>
  <si>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</si>
  <si>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</si>
  <si>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</si>
  <si>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</si>
  <si>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</si>
  <si>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</si>
  <si>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</si>
  <si>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</si>
  <si>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</si>
  <si>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</si>
  <si>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</si>
  <si>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</si>
  <si>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</si>
  <si>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</si>
  <si>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</si>
  <si>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</si>
  <si>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</si>
  <si>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</si>
  <si>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</si>
  <si>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</si>
  <si>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</si>
  <si>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</si>
  <si>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</si>
  <si>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</si>
  <si>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</si>
  <si>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</si>
  <si>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</si>
  <si>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</si>
  <si>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</si>
  <si>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</si>
  <si>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</si>
  <si>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</si>
  <si>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</si>
  <si>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</si>
  <si>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</si>
  <si>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</si>
  <si>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</si>
  <si>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</si>
  <si>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</si>
  <si>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</si>
  <si>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</si>
  <si>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</si>
  <si>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</si>
  <si>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</si>
  <si>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</si>
  <si>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</si>
  <si>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</si>
  <si>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</si>
  <si>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</si>
  <si>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</si>
  <si>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</si>
  <si>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</si>
  <si>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</si>
  <si>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</si>
  <si>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</si>
  <si>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</si>
  <si>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</si>
  <si>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</si>
  <si>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</si>
  <si>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</si>
  <si>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</si>
  <si>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</si>
  <si>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</si>
  <si>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</si>
  <si>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</si>
  <si>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</si>
  <si>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</si>
  <si>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</si>
  <si>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</si>
  <si>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</si>
  <si>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</si>
  <si>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</si>
  <si>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</si>
  <si>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</si>
  <si>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</si>
  <si>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</si>
  <si>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</si>
  <si>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</si>
  <si>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</si>
  <si>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</si>
  <si>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</si>
  <si>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</si>
  <si>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</si>
  <si>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</si>
  <si>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</si>
  <si>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</si>
  <si>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</si>
  <si>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</si>
  <si>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</si>
  <si>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</si>
  <si>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</si>
  <si>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</si>
  <si>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</si>
  <si>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</si>
  <si>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</si>
  <si>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</si>
  <si>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</si>
  <si>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</si>
  <si>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</si>
  <si>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</si>
  <si>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</si>
  <si>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</si>
  <si>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</si>
  <si>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</si>
  <si>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</si>
  <si>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</si>
  <si>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</si>
  <si>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</si>
  <si>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</si>
  <si>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</si>
  <si>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</si>
  <si>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</si>
  <si>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</si>
  <si>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</si>
  <si>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</si>
  <si>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</si>
  <si>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</si>
  <si>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</si>
  <si>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</si>
  <si>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</si>
  <si>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</si>
  <si>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</si>
  <si>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</si>
  <si>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</si>
  <si>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</si>
  <si>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</si>
  <si>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</si>
  <si>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</si>
  <si>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</si>
  <si>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</si>
  <si>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</si>
  <si>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</si>
  <si>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</si>
  <si>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</si>
  <si>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</si>
  <si>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</si>
  <si>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</si>
  <si>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</si>
  <si>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</si>
  <si>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</si>
  <si>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</si>
  <si>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</si>
  <si>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</si>
  <si>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</si>
  <si>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</si>
  <si>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</si>
  <si>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</si>
  <si>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</si>
  <si>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</si>
  <si>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</si>
  <si>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</si>
  <si>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</si>
  <si>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</si>
  <si>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</si>
  <si>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</si>
  <si>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</si>
  <si>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</si>
  <si>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</si>
  <si>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</si>
  <si>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</si>
  <si>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</si>
  <si>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</si>
  <si>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</si>
  <si>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</si>
  <si>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</si>
  <si>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</si>
  <si>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</si>
  <si>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</si>
  <si>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</si>
  <si>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</si>
  <si>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</si>
  <si>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</si>
  <si>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</si>
  <si>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</si>
  <si>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</si>
  <si>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</si>
  <si>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</si>
  <si>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</si>
  <si>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</si>
  <si>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</si>
  <si>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</si>
  <si>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</si>
  <si>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</si>
  <si>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</si>
  <si>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</si>
  <si>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</si>
  <si>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</si>
  <si>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</si>
  <si>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</si>
  <si>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</si>
  <si>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</si>
  <si>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</si>
  <si>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</si>
  <si>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</si>
  <si>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</si>
  <si>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</si>
  <si>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</si>
  <si>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</si>
  <si>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</si>
  <si>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</si>
  <si>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</si>
  <si>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</si>
  <si>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</si>
  <si>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</si>
  <si>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</si>
  <si>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</si>
  <si>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</si>
  <si>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</si>
  <si>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</si>
  <si>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</si>
  <si>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</si>
  <si>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</si>
  <si>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</si>
  <si>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</si>
  <si>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</si>
  <si>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</si>
  <si>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</si>
  <si>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</si>
  <si>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</si>
  <si>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</si>
  <si>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</si>
  <si>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</si>
  <si>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</si>
  <si>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</si>
  <si>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</si>
  <si>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</si>
  <si>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</si>
  <si>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</si>
  <si>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</si>
  <si>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</si>
  <si>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</si>
  <si>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</si>
  <si>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</si>
  <si>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</si>
  <si>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</si>
  <si>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</si>
  <si>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</si>
  <si>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</si>
  <si>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</si>
  <si>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</si>
  <si>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</si>
  <si>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</si>
  <si>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</si>
  <si>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</si>
  <si>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</si>
  <si>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</si>
  <si>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</si>
  <si>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</si>
  <si>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</si>
  <si>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</si>
  <si>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</si>
  <si>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</si>
  <si>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</si>
  <si>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</si>
  <si>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</si>
  <si>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</si>
  <si>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</si>
  <si>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</si>
  <si>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</si>
  <si>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</si>
  <si>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</si>
  <si>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</si>
  <si>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</si>
  <si>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</si>
  <si>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</si>
  <si>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</si>
  <si>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</si>
  <si>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</si>
  <si>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</si>
  <si>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</si>
  <si>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</si>
  <si>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</si>
  <si>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</si>
  <si>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</si>
  <si>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</si>
  <si>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</si>
  <si>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</si>
  <si>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</si>
  <si>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</si>
  <si>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</si>
  <si>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</si>
  <si>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</si>
  <si>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</si>
  <si>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</si>
  <si>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</si>
  <si>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</si>
  <si>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</si>
  <si>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</si>
  <si>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</si>
  <si>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</si>
  <si>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</si>
  <si>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</si>
  <si>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</si>
  <si>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</si>
  <si>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</si>
  <si>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</si>
  <si>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</si>
  <si>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</si>
  <si>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</si>
  <si>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</si>
  <si>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</si>
  <si>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</si>
  <si>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</si>
  <si>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</si>
  <si>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</si>
  <si>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</si>
  <si>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</si>
  <si>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</si>
  <si>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</si>
  <si>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</si>
  <si>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</si>
  <si>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</si>
  <si>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</si>
  <si>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</si>
  <si>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</si>
  <si>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</si>
  <si>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</si>
  <si>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</si>
  <si>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</si>
  <si>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</si>
  <si>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</si>
  <si>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</si>
  <si>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</si>
  <si>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</si>
  <si>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</si>
  <si>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</si>
  <si>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</si>
  <si>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</si>
  <si>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</si>
  <si>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</si>
  <si>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</si>
  <si>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</si>
  <si>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</si>
  <si>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</si>
  <si>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</si>
  <si>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</si>
  <si>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</si>
  <si>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</si>
  <si>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</si>
  <si>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</si>
  <si>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</si>
  <si>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</si>
  <si>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</si>
  <si>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</si>
  <si>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</si>
  <si>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</si>
  <si>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</si>
  <si>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</si>
  <si>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</si>
  <si>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</si>
  <si>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</si>
  <si>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</si>
  <si>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</si>
  <si>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</si>
  <si>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</si>
  <si>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</si>
  <si>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</si>
  <si>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</si>
  <si>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</si>
  <si>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</si>
  <si>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</si>
  <si>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</si>
  <si>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</si>
  <si>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</si>
  <si>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</si>
  <si>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</si>
  <si>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</si>
  <si>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</si>
  <si>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</si>
  <si>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</si>
  <si>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</si>
  <si>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</si>
  <si>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</si>
  <si>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</si>
  <si>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</si>
  <si>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</si>
  <si>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</si>
  <si>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</si>
  <si>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</si>
  <si>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</si>
  <si>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</si>
  <si>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</si>
  <si>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</si>
  <si>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</si>
  <si>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</si>
  <si>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</si>
  <si>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</si>
  <si>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</si>
  <si>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</si>
  <si>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</si>
  <si>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</si>
  <si>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</si>
  <si>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</si>
  <si>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</si>
  <si>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</si>
  <si>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</si>
  <si>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</si>
  <si>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</si>
  <si>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</si>
  <si>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</si>
  <si>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</si>
  <si>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</si>
  <si>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</si>
  <si>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</si>
  <si>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</si>
  <si>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</si>
  <si>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</si>
  <si>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</si>
  <si>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</si>
  <si>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</si>
  <si>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</si>
  <si>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</si>
  <si>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</si>
  <si>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</si>
  <si>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</si>
  <si>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</si>
  <si>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</si>
  <si>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</si>
  <si>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</si>
  <si>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</si>
  <si>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</si>
  <si>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</si>
  <si>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</si>
  <si>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</si>
  <si>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</si>
  <si>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</si>
  <si>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</si>
  <si>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</si>
  <si>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</si>
  <si>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</si>
  <si>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</si>
  <si>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</si>
  <si>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</si>
  <si>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</si>
  <si>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</si>
  <si>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</si>
  <si>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</si>
  <si>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</si>
  <si>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</si>
  <si>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</si>
  <si>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</si>
  <si>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</si>
  <si>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</si>
  <si>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</si>
  <si>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</si>
  <si>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</si>
  <si>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</si>
  <si>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</si>
  <si>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</si>
  <si>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</si>
  <si>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</si>
  <si>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</si>
  <si>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</si>
  <si>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</si>
  <si>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</si>
  <si>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</si>
  <si>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</si>
  <si>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</si>
  <si>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</si>
  <si>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</si>
  <si>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</si>
  <si>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</si>
  <si>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</si>
  <si>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</si>
  <si>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</si>
  <si>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</si>
  <si>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</si>
  <si>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</si>
  <si>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</si>
  <si>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</si>
  <si>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</si>
  <si>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</si>
  <si>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</si>
  <si>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</si>
  <si>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</si>
  <si>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</si>
  <si>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</si>
  <si>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</si>
  <si>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</si>
  <si>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</si>
  <si>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</si>
  <si>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</si>
  <si>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</si>
  <si>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</si>
  <si>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</si>
  <si>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</si>
  <si>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</si>
  <si>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</si>
  <si>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</si>
  <si>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</si>
  <si>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</si>
  <si>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</si>
  <si>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</si>
  <si>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</si>
  <si>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</si>
  <si>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</si>
  <si>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</si>
  <si>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</si>
  <si>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</si>
  <si>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</si>
  <si>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</si>
  <si>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</si>
  <si>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</si>
  <si>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</si>
  <si>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</si>
  <si>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</si>
  <si>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</si>
  <si>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</si>
  <si>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</si>
  <si>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</si>
  <si>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</si>
  <si>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</si>
  <si>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</si>
  <si>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</si>
  <si>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</si>
  <si>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</si>
  <si>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</si>
  <si>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</si>
  <si>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</si>
  <si>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</si>
  <si>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</si>
  <si>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</si>
  <si>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</si>
  <si>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</si>
  <si>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</si>
  <si>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</si>
  <si>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</si>
  <si>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</si>
  <si>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</si>
  <si>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</si>
  <si>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</si>
  <si>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</si>
  <si>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</si>
  <si>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</si>
  <si>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</si>
  <si>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</si>
  <si>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</si>
  <si>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</si>
  <si>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</si>
  <si>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</si>
  <si>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</si>
  <si>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</si>
  <si>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</si>
  <si>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</si>
  <si>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</si>
  <si>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</si>
  <si>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</si>
  <si>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</si>
  <si>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</si>
  <si>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</si>
  <si>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</si>
  <si>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</si>
  <si>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</si>
  <si>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</si>
  <si>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</si>
  <si>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</si>
  <si>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</si>
  <si>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</si>
  <si>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</si>
  <si>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</si>
  <si>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</si>
  <si>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</si>
  <si>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</si>
  <si>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</si>
  <si>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</si>
  <si>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</si>
  <si>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</si>
  <si>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</si>
  <si>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</si>
  <si>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</si>
  <si>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</si>
  <si>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</si>
  <si>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</si>
  <si>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</si>
  <si>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</si>
  <si>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</si>
  <si>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</si>
  <si>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</si>
  <si>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</si>
  <si>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</si>
  <si>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</si>
  <si>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</si>
  <si>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</si>
  <si>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</si>
  <si>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</si>
  <si>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</si>
  <si>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</si>
  <si>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</si>
  <si>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</si>
  <si>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</si>
  <si>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</si>
  <si>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</si>
  <si>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</si>
  <si>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</si>
  <si>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</si>
  <si>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</si>
  <si>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</si>
  <si>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</si>
  <si>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</si>
  <si>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</si>
  <si>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</si>
  <si>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</si>
  <si>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</si>
  <si>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</si>
  <si>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</si>
  <si>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</si>
  <si>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</si>
  <si>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</si>
  <si>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</si>
  <si>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</si>
  <si>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</si>
  <si>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</si>
  <si>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</si>
  <si>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</si>
  <si>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</si>
  <si>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</si>
  <si>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</si>
  <si>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</si>
  <si>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</si>
  <si>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</si>
  <si>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</si>
  <si>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</si>
  <si>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</si>
  <si>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</si>
  <si>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</si>
  <si>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</si>
  <si>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</si>
  <si>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</si>
  <si>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</si>
  <si>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</si>
  <si>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</si>
  <si>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</si>
  <si>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</si>
  <si>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</si>
  <si>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</si>
  <si>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</si>
  <si>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</si>
  <si>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</si>
  <si>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</si>
  <si>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</si>
  <si>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</si>
  <si>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</si>
  <si>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</si>
  <si>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</si>
  <si>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</si>
  <si>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</si>
  <si>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</si>
  <si>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</si>
  <si>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</si>
  <si>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</si>
  <si>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</si>
  <si>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</si>
  <si>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</si>
  <si>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</si>
  <si>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</si>
  <si>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</si>
  <si>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</si>
  <si>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</si>
  <si>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</si>
  <si>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</si>
  <si>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</si>
  <si>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</si>
  <si>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</si>
  <si>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</si>
  <si>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</si>
  <si>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</si>
  <si>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</si>
  <si>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</si>
  <si>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</si>
  <si>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</si>
  <si>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</si>
  <si>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</si>
  <si>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</si>
  <si>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</si>
  <si>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</si>
  <si>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</si>
  <si>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</si>
  <si>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</si>
  <si>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</si>
  <si>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</si>
  <si>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</si>
  <si>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</si>
  <si>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</si>
  <si>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</si>
  <si>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</si>
  <si>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</si>
  <si>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</si>
  <si>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</si>
  <si>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</si>
  <si>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</si>
  <si>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</si>
  <si>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</si>
  <si>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</si>
  <si>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</si>
  <si>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</si>
  <si>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</si>
  <si>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</si>
  <si>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</si>
  <si>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</si>
  <si>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</si>
  <si>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</si>
  <si>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</si>
  <si>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</si>
  <si>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</si>
  <si>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</si>
  <si>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</si>
  <si>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</si>
  <si>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</si>
  <si>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</si>
  <si>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</si>
  <si>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</si>
  <si>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</si>
  <si>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</si>
  <si>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</si>
  <si>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</si>
  <si>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</si>
  <si>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</si>
  <si>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</si>
  <si>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</si>
  <si>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</si>
  <si>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</si>
  <si>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</si>
  <si>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</si>
  <si>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</si>
  <si>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</si>
  <si>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</si>
  <si>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</si>
  <si>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</si>
  <si>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</si>
  <si>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</si>
  <si>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</si>
  <si>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</si>
  <si>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</si>
  <si>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</si>
  <si>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</si>
  <si>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</si>
  <si>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</si>
  <si>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</si>
  <si>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</si>
  <si>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</si>
  <si>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</si>
  <si>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</si>
  <si>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</si>
  <si>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</si>
  <si>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</si>
  <si>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</si>
  <si>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</si>
  <si>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</si>
  <si>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</si>
  <si>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</si>
  <si>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</si>
  <si>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</si>
  <si>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</si>
  <si>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</si>
  <si>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</si>
  <si>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</si>
  <si>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</si>
  <si>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</si>
  <si>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</si>
  <si>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</si>
  <si>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</si>
  <si>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</si>
  <si>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</si>
  <si>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</si>
  <si>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</si>
  <si>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</si>
  <si>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</si>
  <si>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</si>
  <si>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</si>
  <si>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</si>
  <si>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</si>
  <si>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</si>
  <si>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</si>
  <si>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</si>
  <si>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</si>
  <si>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</si>
  <si>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</si>
  <si>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</si>
  <si>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</si>
  <si>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</si>
  <si>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</si>
  <si>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</si>
  <si>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</si>
  <si>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</si>
  <si>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</si>
  <si>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</si>
  <si>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</si>
  <si>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</si>
  <si>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</si>
  <si>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</si>
  <si>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</si>
  <si>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</si>
  <si>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</si>
  <si>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</si>
  <si>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</si>
  <si>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</si>
  <si>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</si>
  <si>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</si>
  <si>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</si>
  <si>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</si>
  <si>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</si>
  <si>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</si>
  <si>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</si>
  <si>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</si>
  <si>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</si>
  <si>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</si>
  <si>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</si>
  <si>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</si>
  <si>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</si>
  <si>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</si>
  <si>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</si>
  <si>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</si>
  <si>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</si>
  <si>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</si>
  <si>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</si>
  <si>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</si>
  <si>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</si>
  <si>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</si>
  <si>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</si>
  <si>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</si>
  <si>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</si>
  <si>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</si>
  <si>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</si>
  <si>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</si>
  <si>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</si>
  <si>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</si>
  <si>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</si>
  <si>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</si>
  <si>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</si>
  <si>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</si>
  <si>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</si>
  <si>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</si>
  <si>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</si>
  <si>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</si>
  <si>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</si>
  <si>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</si>
  <si>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</si>
  <si>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</si>
  <si>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</si>
  <si>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</si>
  <si>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</si>
  <si>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</si>
  <si>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</si>
  <si>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</si>
  <si>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</si>
  <si>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</si>
  <si>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</si>
  <si>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</si>
  <si>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</si>
  <si>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</si>
  <si>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</si>
  <si>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</si>
  <si>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</si>
  <si>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</si>
  <si>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</si>
  <si>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</si>
  <si>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</si>
  <si>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</si>
  <si>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</si>
  <si>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</si>
  <si>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</si>
  <si>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</si>
  <si>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</si>
  <si>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</si>
  <si>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</si>
  <si>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</si>
  <si>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</si>
  <si>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</si>
  <si>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</si>
  <si>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</si>
  <si>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</si>
  <si>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</si>
  <si>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</si>
  <si>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</si>
  <si>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</si>
  <si>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</si>
  <si>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</si>
  <si>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</si>
  <si>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</si>
  <si>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</si>
  <si>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</si>
  <si>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</si>
  <si>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</si>
  <si>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</si>
  <si>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</si>
  <si>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</si>
  <si>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</si>
  <si>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</si>
  <si>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</si>
  <si>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</si>
  <si>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</si>
  <si>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</si>
  <si>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</si>
  <si>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</si>
  <si>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</si>
  <si>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</si>
  <si>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</si>
  <si>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</si>
  <si>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</si>
  <si>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</si>
  <si>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</si>
  <si>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</si>
  <si>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</si>
  <si>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</si>
  <si>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</si>
  <si>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</si>
  <si>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</si>
  <si>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</si>
  <si>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</si>
  <si>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</si>
  <si>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</si>
  <si>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</si>
  <si>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</si>
  <si>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</si>
  <si>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</si>
  <si>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</si>
  <si>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</si>
  <si>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</si>
  <si>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</si>
  <si>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</si>
  <si>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</si>
  <si>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</si>
  <si>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</si>
  <si>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</si>
  <si>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</si>
  <si>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</si>
  <si>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</si>
  <si>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</si>
  <si>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</si>
  <si>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</si>
  <si>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</si>
  <si>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</si>
  <si>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</si>
  <si>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</si>
  <si>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</si>
  <si>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</si>
  <si>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</si>
  <si>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</si>
  <si>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</si>
  <si>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</si>
  <si>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</si>
  <si>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</si>
  <si>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</si>
  <si>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</si>
  <si>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</si>
  <si>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</si>
  <si>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</si>
  <si>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</si>
  <si>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</si>
  <si>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</si>
  <si>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</si>
  <si>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</si>
  <si>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</si>
  <si>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</si>
  <si>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</si>
  <si>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</si>
  <si>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</si>
  <si>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</si>
  <si>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</si>
  <si>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</si>
  <si>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</si>
  <si>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</si>
  <si>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</si>
  <si>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</si>
  <si>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</si>
  <si>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</si>
  <si>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</si>
  <si>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</si>
  <si>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</si>
  <si>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</si>
  <si>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</si>
  <si>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</si>
  <si>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</si>
  <si>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</si>
  <si>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</si>
  <si>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</si>
  <si>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</si>
  <si>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</si>
  <si>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</si>
  <si>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</si>
  <si>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</si>
  <si>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</si>
  <si>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</si>
  <si>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</si>
  <si>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</si>
  <si>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</si>
  <si>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</si>
  <si>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</si>
  <si>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</si>
  <si>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</si>
  <si>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</si>
  <si>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</si>
  <si>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</si>
  <si>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</si>
  <si>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</si>
  <si>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</si>
  <si>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</si>
  <si>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</si>
  <si>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</si>
  <si>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</si>
  <si>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</si>
  <si>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</si>
  <si>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</si>
  <si>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</si>
  <si>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</si>
  <si>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</si>
  <si>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</si>
  <si>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</si>
  <si>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</si>
  <si>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</si>
  <si>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</si>
  <si>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</si>
  <si>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</si>
  <si>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</si>
  <si>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</si>
  <si>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</si>
  <si>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</si>
  <si>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</si>
  <si>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</si>
  <si>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</si>
  <si>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</si>
  <si>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</si>
  <si>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</si>
  <si>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</si>
  <si>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</si>
  <si>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</si>
  <si>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</si>
  <si>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</si>
  <si>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</si>
  <si>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</si>
  <si>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</si>
  <si>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</si>
  <si>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</si>
  <si>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</si>
  <si>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</si>
  <si>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</si>
  <si>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</si>
  <si>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</si>
  <si>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</si>
  <si>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</si>
  <si>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</si>
  <si>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</si>
  <si>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</si>
  <si>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</si>
  <si>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</si>
  <si>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</si>
  <si>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</si>
  <si>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</si>
  <si>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</si>
  <si>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</si>
  <si>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</si>
  <si>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</si>
  <si>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</si>
  <si>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</si>
  <si>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</si>
  <si>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</si>
  <si>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</si>
  <si>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</si>
  <si>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</si>
  <si>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</si>
  <si>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</si>
  <si>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</si>
  <si>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</si>
  <si>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</si>
  <si>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</si>
  <si>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</si>
  <si>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</si>
  <si>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</si>
  <si>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</si>
  <si>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</si>
  <si>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</si>
  <si>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</si>
  <si>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</si>
  <si>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</si>
  <si>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</si>
  <si>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</si>
  <si>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</si>
  <si>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</si>
  <si>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</si>
  <si>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</si>
  <si>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</si>
  <si>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</si>
  <si>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</si>
  <si>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</si>
  <si>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</si>
  <si>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</si>
  <si>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</si>
  <si>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</si>
  <si>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</si>
  <si>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</si>
  <si>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</si>
  <si>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</si>
  <si>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</si>
  <si>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</si>
  <si>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</si>
  <si>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</si>
  <si>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</si>
  <si>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</si>
  <si>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</si>
  <si>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</si>
  <si>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</si>
  <si>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</si>
  <si>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</si>
  <si>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</si>
  <si>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</si>
  <si>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</si>
  <si>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</si>
  <si>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</si>
  <si>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</si>
  <si>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</si>
  <si>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</si>
  <si>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</si>
  <si>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</si>
  <si>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</si>
  <si>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</si>
  <si>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</si>
  <si>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</si>
  <si>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</si>
  <si>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</si>
  <si>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</si>
  <si>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</si>
  <si>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</si>
  <si>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</si>
  <si>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</si>
  <si>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</si>
  <si>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</si>
  <si>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</si>
  <si>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</si>
  <si>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</si>
  <si>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</si>
  <si>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</si>
  <si>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</si>
  <si>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</si>
  <si>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</si>
  <si>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</si>
  <si>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</si>
  <si>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</si>
  <si>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</si>
  <si>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</si>
  <si>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</si>
  <si>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</si>
  <si>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</si>
  <si>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</si>
  <si>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</si>
  <si>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</si>
  <si>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</si>
  <si>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</si>
  <si>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</si>
  <si>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</si>
  <si>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</si>
  <si>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</si>
  <si>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</si>
  <si>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</si>
  <si>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</si>
  <si>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</si>
  <si>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</si>
  <si>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</si>
  <si>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</si>
  <si>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</si>
  <si>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</si>
  <si>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</si>
  <si>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</si>
  <si>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</si>
  <si>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</si>
  <si>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</si>
  <si>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</si>
  <si>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</si>
  <si>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</si>
  <si>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</si>
  <si>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</si>
  <si>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</si>
  <si>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</si>
  <si>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</si>
  <si>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</si>
  <si>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</si>
  <si>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</si>
  <si>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</si>
  <si>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</si>
  <si>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</si>
  <si>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</si>
  <si>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</si>
  <si>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</si>
  <si>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</si>
  <si>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</si>
  <si>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</si>
  <si>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</si>
  <si>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</si>
  <si>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</si>
  <si>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</si>
  <si>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</si>
  <si>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</si>
  <si>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</si>
  <si>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</si>
  <si>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</si>
  <si>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</si>
  <si>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</si>
  <si>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</si>
  <si>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</si>
  <si>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</si>
  <si>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</si>
  <si>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</si>
  <si>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</si>
  <si>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</si>
  <si>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</si>
  <si>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</si>
  <si>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</si>
  <si>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</si>
  <si>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</si>
  <si>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</si>
  <si>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</si>
  <si>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</si>
  <si>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</si>
  <si>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</si>
  <si>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</si>
  <si>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</si>
  <si>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</si>
  <si>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</si>
  <si>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</si>
  <si>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</si>
  <si>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</si>
  <si>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</si>
  <si>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</si>
  <si>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</si>
  <si>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</si>
  <si>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</si>
  <si>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</si>
  <si>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</si>
  <si>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</si>
  <si>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</si>
  <si>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</si>
  <si>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</si>
  <si>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</si>
  <si>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</si>
  <si>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</si>
  <si>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</si>
  <si>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</si>
  <si>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</si>
  <si>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</si>
  <si>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</si>
  <si>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</si>
  <si>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</si>
  <si>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</si>
  <si>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</si>
  <si>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</si>
  <si>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</si>
  <si>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</si>
  <si>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</si>
  <si>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</si>
  <si>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</si>
  <si>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</si>
  <si>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</si>
  <si>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</si>
  <si>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</si>
  <si>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</si>
  <si>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</si>
  <si>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</si>
  <si>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</si>
  <si>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</si>
  <si>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</si>
  <si>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</si>
  <si>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</si>
  <si>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</si>
  <si>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</si>
  <si>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</si>
  <si>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</si>
  <si>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</si>
  <si>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</si>
  <si>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</si>
  <si>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</si>
  <si>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</si>
  <si>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</si>
  <si>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</si>
  <si>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</si>
  <si>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</si>
  <si>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</si>
  <si>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</si>
  <si>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</si>
  <si>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</si>
  <si>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</si>
  <si>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</si>
  <si>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</si>
  <si>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</si>
  <si>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</si>
  <si>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</si>
  <si>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</si>
  <si>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</si>
  <si>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</si>
  <si>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</si>
  <si>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</si>
  <si>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</si>
  <si>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</si>
  <si>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</si>
  <si>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</si>
  <si>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</si>
  <si>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</si>
  <si>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</si>
  <si>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</si>
  <si>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</si>
  <si>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</si>
  <si>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</si>
  <si>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</si>
  <si>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</si>
  <si>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</si>
  <si>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</si>
  <si>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</si>
  <si>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</si>
  <si>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</si>
  <si>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</si>
  <si>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</si>
  <si>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</si>
  <si>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</si>
  <si>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</si>
  <si>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</si>
  <si>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</si>
  <si>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</si>
  <si>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</si>
  <si>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</si>
  <si>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</si>
  <si>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</si>
  <si>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</si>
  <si>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</si>
  <si>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</si>
  <si>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</si>
  <si>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</si>
  <si>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</si>
  <si>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</si>
  <si>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</si>
  <si>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</si>
  <si>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</si>
  <si>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</si>
  <si>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</si>
  <si>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</si>
  <si>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</si>
  <si>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</si>
  <si>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</si>
  <si>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</si>
  <si>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</si>
  <si>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</si>
  <si>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</si>
  <si>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</si>
  <si>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</si>
  <si>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</si>
  <si>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</si>
  <si>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</si>
  <si>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</si>
  <si>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</si>
  <si>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</si>
  <si>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</si>
  <si>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</si>
  <si>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</si>
  <si>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</si>
  <si>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</si>
  <si>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</si>
  <si>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</si>
  <si>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</si>
  <si>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</si>
  <si>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</si>
  <si>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</si>
  <si>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</si>
  <si>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</si>
  <si>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</si>
  <si>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</si>
  <si>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</si>
  <si>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</si>
  <si>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</si>
  <si>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</si>
  <si>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</si>
  <si>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</si>
  <si>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</si>
  <si>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</si>
  <si>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</si>
  <si>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</si>
  <si>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</si>
  <si>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</si>
  <si>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</si>
  <si>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</si>
  <si>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</si>
  <si>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</si>
  <si>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</si>
  <si>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</si>
  <si>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</si>
  <si>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</si>
  <si>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</si>
  <si>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</si>
  <si>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</si>
  <si>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</si>
  <si>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</si>
  <si>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</si>
  <si>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</si>
  <si>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</si>
  <si>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</si>
  <si>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</si>
  <si>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</si>
  <si>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</si>
  <si>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</si>
  <si>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</si>
  <si>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</si>
  <si>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</si>
  <si>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</si>
  <si>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</si>
  <si>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</si>
  <si>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</si>
  <si>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</si>
  <si>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</si>
  <si>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</si>
  <si>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</si>
  <si>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</si>
  <si>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</si>
  <si>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</si>
  <si>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</si>
  <si>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</si>
  <si>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</si>
  <si>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</si>
  <si>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</si>
  <si>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</si>
  <si>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</si>
  <si>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</si>
  <si>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</si>
  <si>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</si>
  <si>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</si>
  <si>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</si>
  <si>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</si>
  <si>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</si>
  <si>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</si>
  <si>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</si>
  <si>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</si>
  <si>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</si>
  <si>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</si>
  <si>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</si>
  <si>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</si>
  <si>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</si>
  <si>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</si>
  <si>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</si>
  <si>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</si>
  <si>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</si>
  <si>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</si>
  <si>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</si>
  <si>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</si>
  <si>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</si>
  <si>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</si>
  <si>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</si>
  <si>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</si>
  <si>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</si>
  <si>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</si>
  <si>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</si>
  <si>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</si>
  <si>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</si>
  <si>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</si>
  <si>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</si>
  <si>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</si>
  <si>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</si>
  <si>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</si>
  <si>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</si>
  <si>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</si>
  <si>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</si>
  <si>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</si>
  <si>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</si>
  <si>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</si>
  <si>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</si>
  <si>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</si>
  <si>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</si>
  <si>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</si>
  <si>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</si>
  <si>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</si>
  <si>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</si>
  <si>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</si>
  <si>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</si>
  <si>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</si>
  <si>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</si>
  <si>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</si>
  <si>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</si>
  <si>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</si>
  <si>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</si>
  <si>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</si>
  <si>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</si>
  <si>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</si>
  <si>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</si>
  <si>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</si>
  <si>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</si>
  <si>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</si>
  <si>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</si>
  <si>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</si>
  <si>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</si>
  <si>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</si>
  <si>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</si>
  <si>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</si>
  <si>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</si>
  <si>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</si>
  <si>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</si>
  <si>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</si>
  <si>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</si>
  <si>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</si>
  <si>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</si>
  <si>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</si>
  <si>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</si>
  <si>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</si>
  <si>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</si>
  <si>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</si>
  <si>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</si>
  <si>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</si>
  <si>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</si>
  <si>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</si>
  <si>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</si>
  <si>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</si>
  <si>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</si>
  <si>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</si>
  <si>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</si>
  <si>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</si>
  <si>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</si>
  <si>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</si>
  <si>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</si>
  <si>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</si>
  <si>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</si>
  <si>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</si>
  <si>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</si>
  <si>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</si>
  <si>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</si>
  <si>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</si>
  <si>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</si>
  <si>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</si>
  <si>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</si>
  <si>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</si>
  <si>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</si>
  <si>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</si>
  <si>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</si>
  <si>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</si>
  <si>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</si>
  <si>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</si>
  <si>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</si>
  <si>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</si>
  <si>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</si>
  <si>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</si>
  <si>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</si>
  <si>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</si>
  <si>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</si>
  <si>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</si>
  <si>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</si>
  <si>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</si>
  <si>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</si>
  <si>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</si>
  <si>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</si>
  <si>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</si>
  <si>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</si>
  <si>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</si>
  <si>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</si>
  <si>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</si>
  <si>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</si>
  <si>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</si>
  <si>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</si>
  <si>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</si>
  <si>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</si>
  <si>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</si>
  <si>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</si>
  <si>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</si>
  <si>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</si>
  <si>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</si>
  <si>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</si>
  <si>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</si>
  <si>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</si>
  <si>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</si>
  <si>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</si>
  <si>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</si>
  <si>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</si>
  <si>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</si>
  <si>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</si>
  <si>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</si>
  <si>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</si>
  <si>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</si>
  <si>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</si>
  <si>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</si>
  <si>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</si>
  <si>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</si>
  <si>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</si>
  <si>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</si>
  <si>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</si>
  <si>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</si>
  <si>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</si>
  <si>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</si>
  <si>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</si>
  <si>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</si>
  <si>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</si>
  <si>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</si>
  <si>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</si>
  <si>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</si>
  <si>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</si>
  <si>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</si>
  <si>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</si>
  <si>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</si>
  <si>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</si>
  <si>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</si>
  <si>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</si>
  <si>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</si>
  <si>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</si>
  <si>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</si>
  <si>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</si>
  <si>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</si>
  <si>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</si>
  <si>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</si>
  <si>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</si>
  <si>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</si>
  <si>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</si>
  <si>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</si>
  <si>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</si>
  <si>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</si>
  <si>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</si>
  <si>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</si>
  <si>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</si>
  <si>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</si>
  <si>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</si>
  <si>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</si>
  <si>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</si>
  <si>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</si>
  <si>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</si>
  <si>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</si>
  <si>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</si>
  <si>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</si>
  <si>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</si>
  <si>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</si>
  <si>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</si>
  <si>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</si>
  <si>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</si>
  <si>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</si>
  <si>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</si>
  <si>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</si>
  <si>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</si>
  <si>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</si>
  <si>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</si>
  <si>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</si>
  <si>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</si>
  <si>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</si>
  <si>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</si>
  <si>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</si>
  <si>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</si>
  <si>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</si>
  <si>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</si>
  <si>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</si>
  <si>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</si>
  <si>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</si>
  <si>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</si>
  <si>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</si>
  <si>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</si>
  <si>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</si>
  <si>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</si>
  <si>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</si>
  <si>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</si>
  <si>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</si>
  <si>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</si>
  <si>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</si>
  <si>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</si>
  <si>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</si>
  <si>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</si>
  <si>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</si>
  <si>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</si>
  <si>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</si>
  <si>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</si>
  <si>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</si>
  <si>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</si>
  <si>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</si>
  <si>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</si>
  <si>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</si>
  <si>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</si>
  <si>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</si>
  <si>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</si>
  <si>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</si>
  <si>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</si>
  <si>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</si>
  <si>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</si>
  <si>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</si>
  <si>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</si>
  <si>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</si>
  <si>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</si>
  <si>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</si>
  <si>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</si>
  <si>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</si>
  <si>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</si>
  <si>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</si>
  <si>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</si>
  <si>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</si>
  <si>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</si>
  <si>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</si>
  <si>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</si>
  <si>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</si>
  <si>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</si>
  <si>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</si>
  <si>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</si>
  <si>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</si>
  <si>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</si>
  <si>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</si>
  <si>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</si>
  <si>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</si>
  <si>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</si>
  <si>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</si>
  <si>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</si>
  <si>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</si>
  <si>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</si>
  <si>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</si>
  <si>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</si>
  <si>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</si>
  <si>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</si>
  <si>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</si>
  <si>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</si>
  <si>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</si>
  <si>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</si>
  <si>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</si>
  <si>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</si>
  <si>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</si>
  <si>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</si>
  <si>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</si>
  <si>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</si>
  <si>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</si>
  <si>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</si>
  <si>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</si>
  <si>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</si>
  <si>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</si>
  <si>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</si>
  <si>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</si>
  <si>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</si>
  <si>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</si>
  <si>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</si>
  <si>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</si>
  <si>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</si>
  <si>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</si>
  <si>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</si>
  <si>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</si>
  <si>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</si>
  <si>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</si>
  <si>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</si>
  <si>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</si>
  <si>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</si>
  <si>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</si>
  <si>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</si>
  <si>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</si>
  <si>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</si>
  <si>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</si>
  <si>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</si>
  <si>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</si>
  <si>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</si>
  <si>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</si>
  <si>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</si>
  <si>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</si>
  <si>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</si>
  <si>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</si>
  <si>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</si>
  <si>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</si>
  <si>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</si>
  <si>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</si>
  <si>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</si>
  <si>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</si>
  <si>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</si>
  <si>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</si>
  <si>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</si>
  <si>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</si>
  <si>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</si>
  <si>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</si>
  <si>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</si>
  <si>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</si>
  <si>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</si>
  <si>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</si>
  <si>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</si>
  <si>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</si>
  <si>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</si>
  <si>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</si>
  <si>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</si>
  <si>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</si>
  <si>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</si>
  <si>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</si>
  <si>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</si>
  <si>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</si>
  <si>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</si>
  <si>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</si>
  <si>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</si>
  <si>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</si>
  <si>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</si>
  <si>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</si>
  <si>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</si>
  <si>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</si>
  <si>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</si>
  <si>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</si>
  <si>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</si>
  <si>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</si>
  <si>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</si>
  <si>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</si>
  <si>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</si>
  <si>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</si>
  <si>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</si>
  <si>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</si>
  <si>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</si>
  <si>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</si>
  <si>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</si>
  <si>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</si>
  <si>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</si>
  <si>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</si>
  <si>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</si>
  <si>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</si>
  <si>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</si>
  <si>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</si>
  <si>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</si>
  <si>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</si>
  <si>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</si>
  <si>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</si>
  <si>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</si>
  <si>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</si>
  <si>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</si>
  <si>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</si>
  <si>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</si>
  <si>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</si>
  <si>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</si>
  <si>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</si>
  <si>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</si>
  <si>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</si>
  <si>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</si>
  <si>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</si>
  <si>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</si>
  <si>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</si>
  <si>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</si>
  <si>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</si>
  <si>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</si>
  <si>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</si>
  <si>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</si>
  <si>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</si>
  <si>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</si>
  <si>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</si>
  <si>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</si>
  <si>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</si>
  <si>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</si>
  <si>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</si>
  <si>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</si>
  <si>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</si>
  <si>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</si>
  <si>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</si>
  <si>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</si>
  <si>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</si>
  <si>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</si>
  <si>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</si>
  <si>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</si>
  <si>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</si>
  <si>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</si>
  <si>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</si>
  <si>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</si>
  <si>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</si>
  <si>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</si>
  <si>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</si>
  <si>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</si>
  <si>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</si>
  <si>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</si>
  <si>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</si>
  <si>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</si>
  <si>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</si>
  <si>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</si>
  <si>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</si>
  <si>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</si>
  <si>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</si>
  <si>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</si>
  <si>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</si>
  <si>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</si>
  <si>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</si>
  <si>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</si>
  <si>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</si>
  <si>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</si>
  <si>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</si>
  <si>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</si>
  <si>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</si>
  <si>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</si>
  <si>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</si>
  <si>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</si>
  <si>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</si>
  <si>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</si>
  <si>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</si>
  <si>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</si>
  <si>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</si>
  <si>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</si>
  <si>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</si>
  <si>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</si>
  <si>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</si>
  <si>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</si>
  <si>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</si>
  <si>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</si>
  <si>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</si>
  <si>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</si>
  <si>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</si>
  <si>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</si>
  <si>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</si>
  <si>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</si>
  <si>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</si>
  <si>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</si>
  <si>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</si>
  <si>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</si>
  <si>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</si>
  <si>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</si>
  <si>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</si>
  <si>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</si>
  <si>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</si>
  <si>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</si>
  <si>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</si>
  <si>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</si>
  <si>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</si>
  <si>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</si>
  <si>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</si>
  <si>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</si>
  <si>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</si>
  <si>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</si>
  <si>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</si>
  <si>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</si>
  <si>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</si>
  <si>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</si>
  <si>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</si>
  <si>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</si>
  <si>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</si>
  <si>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</si>
  <si>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</si>
  <si>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</si>
  <si>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</si>
  <si>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</si>
  <si>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</si>
  <si>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</si>
  <si>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</si>
  <si>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</si>
  <si>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</si>
  <si>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</si>
  <si>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</si>
  <si>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</si>
  <si>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</si>
  <si>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</si>
  <si>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</si>
  <si>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</si>
  <si>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</si>
  <si>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</si>
  <si>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</si>
  <si>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</si>
  <si>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</si>
  <si>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</si>
  <si>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</si>
  <si>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</si>
  <si>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</si>
  <si>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</si>
  <si>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</si>
  <si>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</si>
  <si>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</si>
  <si>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</si>
  <si>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</si>
  <si>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</si>
  <si>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</si>
  <si>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</si>
  <si>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</si>
  <si>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</si>
  <si>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</si>
  <si>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</si>
  <si>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</si>
  <si>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</si>
  <si>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</si>
  <si>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</si>
  <si>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</si>
  <si>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</si>
  <si>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</si>
  <si>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</si>
  <si>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</si>
  <si>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</si>
  <si>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</si>
  <si>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</si>
  <si>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</si>
  <si>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</si>
  <si>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</si>
  <si>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</si>
  <si>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</si>
  <si>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</si>
  <si>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</si>
  <si>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</si>
  <si>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</si>
  <si>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</si>
  <si>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</si>
  <si>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</si>
  <si>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</si>
  <si>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</si>
  <si>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</si>
  <si>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</si>
  <si>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</si>
  <si>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</si>
  <si>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</si>
  <si>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</si>
  <si>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</si>
  <si>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</si>
  <si>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</si>
  <si>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</si>
  <si>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</si>
  <si>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</si>
  <si>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</si>
  <si>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</si>
  <si>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</si>
  <si>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</si>
  <si>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</si>
  <si>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</si>
  <si>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</si>
  <si>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</si>
  <si>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</si>
  <si>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</si>
  <si>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</si>
  <si>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</si>
  <si>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</si>
  <si>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</si>
  <si>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</si>
  <si>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</si>
  <si>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</si>
  <si>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</si>
  <si>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</si>
  <si>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</si>
  <si>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</si>
  <si>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</si>
  <si>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</si>
  <si>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</si>
  <si>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</si>
  <si>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</si>
  <si>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</si>
  <si>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</si>
  <si>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</si>
  <si>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</si>
  <si>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</si>
  <si>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</si>
  <si>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</si>
  <si>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</si>
  <si>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</si>
  <si>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</si>
  <si>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</si>
  <si>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</si>
  <si>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</si>
  <si>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</si>
  <si>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</si>
  <si>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</si>
  <si>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</si>
  <si>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</si>
  <si>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</si>
  <si>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</si>
  <si>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</si>
  <si>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</si>
  <si>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</si>
  <si>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</si>
  <si>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</si>
  <si>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</si>
  <si>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</si>
  <si>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</si>
  <si>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</si>
  <si>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</si>
  <si>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</si>
  <si>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</si>
  <si>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</si>
  <si>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</si>
  <si>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</si>
  <si>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</si>
  <si>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</si>
  <si>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</si>
  <si>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</si>
  <si>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</si>
  <si>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</si>
  <si>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</si>
  <si>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</si>
  <si>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</si>
  <si>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</si>
  <si>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</si>
  <si>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</si>
  <si>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</si>
  <si>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</si>
  <si>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</si>
  <si>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</si>
  <si>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</si>
  <si>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</si>
  <si>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</si>
  <si>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</si>
  <si>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</si>
  <si>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</si>
  <si>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</si>
  <si>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</si>
  <si>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</si>
  <si>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</si>
  <si>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</si>
  <si>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</si>
  <si>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</si>
  <si>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</si>
  <si>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</si>
  <si>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</si>
  <si>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</si>
  <si>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</si>
  <si>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</si>
  <si>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</si>
  <si>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</si>
  <si>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</si>
  <si>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</si>
  <si>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</si>
  <si>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</si>
  <si>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</si>
  <si>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</si>
  <si>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</si>
  <si>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</si>
  <si>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</si>
  <si>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</si>
  <si>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</si>
  <si>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</si>
  <si>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</si>
  <si>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</si>
  <si>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</si>
  <si>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</si>
  <si>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</si>
  <si>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</si>
  <si>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</si>
  <si>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</si>
  <si>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</si>
  <si>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</si>
  <si>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</si>
  <si>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</si>
  <si>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</si>
  <si>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</si>
  <si>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</si>
  <si>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</si>
  <si>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</si>
  <si>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</si>
  <si>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</si>
  <si>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</si>
  <si>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</si>
  <si>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</si>
  <si>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</si>
  <si>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</si>
  <si>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</si>
  <si>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</si>
  <si>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</si>
  <si>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</si>
  <si>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</si>
  <si>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</si>
  <si>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</si>
  <si>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</si>
  <si>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</si>
  <si>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</si>
  <si>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</si>
  <si>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</si>
  <si>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</si>
  <si>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</si>
  <si>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</si>
  <si>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</si>
  <si>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</si>
  <si>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</si>
  <si>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</si>
  <si>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</si>
  <si>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</si>
  <si>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</si>
  <si>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</si>
  <si>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</si>
  <si>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</si>
  <si>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</si>
  <si>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</si>
  <si>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</si>
  <si>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</si>
  <si>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</si>
  <si>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</si>
  <si>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</si>
  <si>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</si>
  <si>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</si>
  <si>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</si>
  <si>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</si>
  <si>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</si>
  <si>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</si>
  <si>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</si>
  <si>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</si>
  <si>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</si>
  <si>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</si>
  <si>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</si>
  <si>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</si>
  <si>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</si>
  <si>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</si>
  <si>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</si>
  <si>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</si>
  <si>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</si>
  <si>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</si>
  <si>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</si>
  <si>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</si>
  <si>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</si>
  <si>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</si>
  <si>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</si>
  <si>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</si>
  <si>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</si>
  <si>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</si>
  <si>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</si>
  <si>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</si>
  <si>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</si>
  <si>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</si>
  <si>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</si>
  <si>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</si>
  <si>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</si>
  <si>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</si>
  <si>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</si>
  <si>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</si>
  <si>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</si>
  <si>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</si>
  <si>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</si>
  <si>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</si>
  <si>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</si>
  <si>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</si>
  <si>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</si>
  <si>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</si>
  <si>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</si>
  <si>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</si>
  <si>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</si>
  <si>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</si>
  <si>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</si>
  <si>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</si>
  <si>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</si>
  <si>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</si>
  <si>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</si>
  <si>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</si>
  <si>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</si>
  <si>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</si>
  <si>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</si>
  <si>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</si>
  <si>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</si>
  <si>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</si>
  <si>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</si>
  <si>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</si>
  <si>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</si>
  <si>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</si>
  <si>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</si>
  <si>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</si>
  <si>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</si>
  <si>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</si>
  <si>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</si>
  <si>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</si>
  <si>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</si>
  <si>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</si>
  <si>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</si>
  <si>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</si>
  <si>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</si>
  <si>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</si>
  <si>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</si>
  <si>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</si>
  <si>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</si>
  <si>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</si>
  <si>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</si>
  <si>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</si>
  <si>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</si>
  <si>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</si>
  <si>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</si>
  <si>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</si>
  <si>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</si>
  <si>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</si>
  <si>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</si>
  <si>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</si>
  <si>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</si>
  <si>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</si>
  <si>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</si>
  <si>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</si>
  <si>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</si>
  <si>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</si>
  <si>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</si>
  <si>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</si>
  <si>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</si>
  <si>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</si>
  <si>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</si>
  <si>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</si>
  <si>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</si>
  <si>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</si>
  <si>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</si>
  <si>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</si>
  <si>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</si>
  <si>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</si>
  <si>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</si>
  <si>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</si>
  <si>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</si>
  <si>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</si>
  <si>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</si>
  <si>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</si>
  <si>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</si>
  <si>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</si>
  <si>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</si>
  <si>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</si>
  <si>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</si>
  <si>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</si>
  <si>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</si>
  <si>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</si>
  <si>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</si>
  <si>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</si>
  <si>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</si>
  <si>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</si>
  <si>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</si>
  <si>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</si>
  <si>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</si>
  <si>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</si>
  <si>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</si>
  <si>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</si>
  <si>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</si>
  <si>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</si>
  <si>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</si>
  <si>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</si>
  <si>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</si>
  <si>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</si>
  <si>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</si>
  <si>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</si>
  <si>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</si>
  <si>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</si>
  <si>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</si>
  <si>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</si>
  <si>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</si>
  <si>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</si>
  <si>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</si>
  <si>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</si>
  <si>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</si>
  <si>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</si>
  <si>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</si>
  <si>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</si>
  <si>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</si>
  <si>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</si>
  <si>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</si>
  <si>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</si>
  <si>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</si>
  <si>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</si>
  <si>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</si>
  <si>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</si>
  <si>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</si>
  <si>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</si>
  <si>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</si>
  <si>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</si>
  <si>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</si>
  <si>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</si>
  <si>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</si>
  <si>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</si>
  <si>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</si>
  <si>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</si>
  <si>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</si>
  <si>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</si>
  <si>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</si>
  <si>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</si>
  <si>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</si>
  <si>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</si>
  <si>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</si>
  <si>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</si>
  <si>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</si>
  <si>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</si>
  <si>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</si>
  <si>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</si>
  <si>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</si>
  <si>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</si>
  <si>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</si>
  <si>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</si>
  <si>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</si>
  <si>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</si>
  <si>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</si>
  <si>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</si>
  <si>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</si>
  <si>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</si>
  <si>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</si>
  <si>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</si>
  <si>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</si>
  <si>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</si>
  <si>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</si>
  <si>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</si>
  <si>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</si>
  <si>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</si>
  <si>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</si>
  <si>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</si>
  <si>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</si>
  <si>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</si>
  <si>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</si>
  <si>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</si>
  <si>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</si>
  <si>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</si>
  <si>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</si>
  <si>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</si>
  <si>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</si>
  <si>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</si>
  <si>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</si>
  <si>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</si>
  <si>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</si>
  <si>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</si>
  <si>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</si>
  <si>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</si>
  <si>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</si>
  <si>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</si>
  <si>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</si>
  <si>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</si>
  <si>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</si>
  <si>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</si>
  <si>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</si>
  <si>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</si>
  <si>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</si>
  <si>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</si>
  <si>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</si>
  <si>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</si>
  <si>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</si>
  <si>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</si>
  <si>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</si>
  <si>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</si>
  <si>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</si>
  <si>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</si>
  <si>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</si>
  <si>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</si>
  <si>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</si>
  <si>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</si>
  <si>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</si>
  <si>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</si>
  <si>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</si>
  <si>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</si>
  <si>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</si>
  <si>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</si>
  <si>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</si>
  <si>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</si>
  <si>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</si>
  <si>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</si>
  <si>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</si>
  <si>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</si>
  <si>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</si>
  <si>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</si>
  <si>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</si>
  <si>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</si>
  <si>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</si>
  <si>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</si>
  <si>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</si>
  <si>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</si>
  <si>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</si>
  <si>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</si>
  <si>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</si>
  <si>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</si>
  <si>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</si>
  <si>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</si>
  <si>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</si>
  <si>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</si>
  <si>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</si>
  <si>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</si>
  <si>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</si>
  <si>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</si>
  <si>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</si>
  <si>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</si>
  <si>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</si>
  <si>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</si>
  <si>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</si>
  <si>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</si>
  <si>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</si>
  <si>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</si>
  <si>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</si>
  <si>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</si>
  <si>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</si>
  <si>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</si>
  <si>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</si>
  <si>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</si>
  <si>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</si>
  <si>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</si>
  <si>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</si>
  <si>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</si>
  <si>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</si>
  <si>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</si>
  <si>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</si>
  <si>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</si>
  <si>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</si>
  <si>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</si>
  <si>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</si>
  <si>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</si>
  <si>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</si>
  <si>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</si>
  <si>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</si>
  <si>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</si>
  <si>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</si>
  <si>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</si>
  <si>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</si>
  <si>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</si>
  <si>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</si>
  <si>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</si>
  <si>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</si>
  <si>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</si>
  <si>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</si>
  <si>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</si>
  <si>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</si>
  <si>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</si>
  <si>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</si>
  <si>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</si>
  <si>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</si>
  <si>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</si>
  <si>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</si>
  <si>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</si>
  <si>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</si>
  <si>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</si>
  <si>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</si>
  <si>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</si>
  <si>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</si>
  <si>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</si>
  <si>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</si>
  <si>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</si>
  <si>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</si>
  <si>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</si>
  <si>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</si>
  <si>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</si>
  <si>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</si>
  <si>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</si>
  <si>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</si>
  <si>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</si>
  <si>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</si>
  <si>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</si>
  <si>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</si>
  <si>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</si>
  <si>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</si>
  <si>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</si>
  <si>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</si>
  <si>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</si>
  <si>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</si>
  <si>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</si>
  <si>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</si>
  <si>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</si>
  <si>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</si>
  <si>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</si>
  <si>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</si>
  <si>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</si>
  <si>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</si>
  <si>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</si>
  <si>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</si>
  <si>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</si>
  <si>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</si>
  <si>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</si>
  <si>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</si>
  <si>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</si>
  <si>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</si>
  <si>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</si>
  <si>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</si>
  <si>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</si>
  <si>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</si>
  <si>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</si>
  <si>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</si>
  <si>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</si>
  <si>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</si>
  <si>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</si>
  <si>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</si>
  <si>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</si>
  <si>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</si>
  <si>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</si>
  <si>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</si>
  <si>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</si>
  <si>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</si>
  <si>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</si>
  <si>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</si>
  <si>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</si>
  <si>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</si>
  <si>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</si>
  <si>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</si>
  <si>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</si>
  <si>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</si>
  <si>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</si>
  <si>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</si>
  <si>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</si>
  <si>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</si>
  <si>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</si>
  <si>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</si>
  <si>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</si>
  <si>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</si>
  <si>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</si>
  <si>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</si>
  <si>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</si>
  <si>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</si>
  <si>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</si>
  <si>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</si>
  <si>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</si>
  <si>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</si>
  <si>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</si>
  <si>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</si>
  <si>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</si>
  <si>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</si>
  <si>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</si>
  <si>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</si>
  <si>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</si>
  <si>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</si>
  <si>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</si>
  <si>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</si>
  <si>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</si>
  <si>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</si>
  <si>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</si>
  <si>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</si>
  <si>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</si>
  <si>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</si>
  <si>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</si>
  <si>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</si>
  <si>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</si>
  <si>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</si>
  <si>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</si>
  <si>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</si>
  <si>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</si>
  <si>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</si>
  <si>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</si>
  <si>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</si>
  <si>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</si>
  <si>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</si>
  <si>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</si>
  <si>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</si>
  <si>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</si>
  <si>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</si>
  <si>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</si>
  <si>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</si>
  <si>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</si>
  <si>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</si>
  <si>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</si>
  <si>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</si>
  <si>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</si>
  <si>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</si>
  <si>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</si>
  <si>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</si>
  <si>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</si>
  <si>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</si>
  <si>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</si>
  <si>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</si>
  <si>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</si>
  <si>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</si>
  <si>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</si>
  <si>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</si>
  <si>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</si>
  <si>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</si>
  <si>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</si>
  <si>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</si>
  <si>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</si>
  <si>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</si>
  <si>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</si>
  <si>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</si>
  <si>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</si>
  <si>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</si>
  <si>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</si>
  <si>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</si>
  <si>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</si>
  <si>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</si>
  <si>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</si>
  <si>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</si>
  <si>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</si>
  <si>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</si>
  <si>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</si>
  <si>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</si>
  <si>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</si>
  <si>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</si>
  <si>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</si>
  <si>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</si>
  <si>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</si>
  <si>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</si>
  <si>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</si>
  <si>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</si>
  <si>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</si>
  <si>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</si>
  <si>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</si>
  <si>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</si>
  <si>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</si>
  <si>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</si>
  <si>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</si>
  <si>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</si>
  <si>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</si>
  <si>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</si>
  <si>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</si>
  <si>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</si>
  <si>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</si>
  <si>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</si>
  <si>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</si>
  <si>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</si>
  <si>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</si>
  <si>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</si>
  <si>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</si>
  <si>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</si>
  <si>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</si>
  <si>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</si>
  <si>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</si>
  <si>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</si>
  <si>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</si>
  <si>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</si>
  <si>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</si>
  <si>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</si>
  <si>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</si>
  <si>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</si>
  <si>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</si>
  <si>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</si>
  <si>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</si>
  <si>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</si>
  <si>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</si>
  <si>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</si>
  <si>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</si>
  <si>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</si>
  <si>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</si>
  <si>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</si>
  <si>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</si>
  <si>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</si>
  <si>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</si>
  <si>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</si>
  <si>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</si>
  <si>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</si>
  <si>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</si>
  <si>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</si>
  <si>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</si>
  <si>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</si>
  <si>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</si>
  <si>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</si>
  <si>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</si>
  <si>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</si>
  <si>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</si>
  <si>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</si>
  <si>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</si>
  <si>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</si>
  <si>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</si>
  <si>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</si>
  <si>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</si>
  <si>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</si>
  <si>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</si>
  <si>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</si>
  <si>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</si>
  <si>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</si>
  <si>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</si>
  <si>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</si>
  <si>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</si>
  <si>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</si>
  <si>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</si>
  <si>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</si>
  <si>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</si>
  <si>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</si>
  <si>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</si>
  <si>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</si>
  <si>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</si>
  <si>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</si>
  <si>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</si>
  <si>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</si>
  <si>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</si>
  <si>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</si>
  <si>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</si>
  <si>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</si>
  <si>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</si>
  <si>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</si>
  <si>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</si>
  <si>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</si>
  <si>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</si>
  <si>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</si>
  <si>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</si>
  <si>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</si>
  <si>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</si>
  <si>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</si>
  <si>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</si>
  <si>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</si>
  <si>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</si>
  <si>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</si>
  <si>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</si>
  <si>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</si>
  <si>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</si>
  <si>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</si>
  <si>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</si>
  <si>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</si>
  <si>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</si>
  <si>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</si>
  <si>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</si>
  <si>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</si>
  <si>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</si>
  <si>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</si>
  <si>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</si>
  <si>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</si>
  <si>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</si>
  <si>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</si>
  <si>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</si>
  <si>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</si>
  <si>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</si>
  <si>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</si>
  <si>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</si>
  <si>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</si>
  <si>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</si>
  <si>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</si>
  <si>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</si>
  <si>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</si>
  <si>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</si>
  <si>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</si>
  <si>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</si>
  <si>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</si>
  <si>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</si>
  <si>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</si>
  <si>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</si>
  <si>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</si>
  <si>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</si>
  <si>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</si>
  <si>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</si>
  <si>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</si>
  <si>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</si>
  <si>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</si>
  <si>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</si>
  <si>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</si>
  <si>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</si>
  <si>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</si>
  <si>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</si>
  <si>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</si>
  <si>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</si>
  <si>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</si>
  <si>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</si>
  <si>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</si>
  <si>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</si>
  <si>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</si>
  <si>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</si>
  <si>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</si>
  <si>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</si>
  <si>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</si>
  <si>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</si>
  <si>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</si>
  <si>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</si>
  <si>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</si>
  <si>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</si>
  <si>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</si>
  <si>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</si>
  <si>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</si>
  <si>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</si>
  <si>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</si>
  <si>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</si>
  <si>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</si>
  <si>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</si>
  <si>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</si>
  <si>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</si>
  <si>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</si>
  <si>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</si>
  <si>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</si>
  <si>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</si>
  <si>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</si>
  <si>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</si>
  <si>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</si>
  <si>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</si>
  <si>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</si>
  <si>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</si>
  <si>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</si>
  <si>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</si>
  <si>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</si>
  <si>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</si>
  <si>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</si>
  <si>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</si>
  <si>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</si>
  <si>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</si>
  <si>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</si>
  <si>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</si>
  <si>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</si>
  <si>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</si>
  <si>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</si>
  <si>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</si>
  <si>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</si>
  <si>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</si>
  <si>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</si>
  <si>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</si>
  <si>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</si>
  <si>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</si>
  <si>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</si>
  <si>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</si>
  <si>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</si>
  <si>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</si>
  <si>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</si>
  <si>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</si>
  <si>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</si>
  <si>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</si>
  <si>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</si>
  <si>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</si>
  <si>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</si>
  <si>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</si>
  <si>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</si>
  <si>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</si>
  <si>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</si>
  <si>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</si>
  <si>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</si>
  <si>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</si>
  <si>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</si>
  <si>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</si>
  <si>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</si>
  <si>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</si>
  <si>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</si>
  <si>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</si>
  <si>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</si>
  <si>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</si>
  <si>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</si>
  <si>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</si>
  <si>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</si>
  <si>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</si>
  <si>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</si>
  <si>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</si>
  <si>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</si>
  <si>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</si>
  <si>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</si>
  <si>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</si>
  <si>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</si>
  <si>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</si>
  <si>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</si>
  <si>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</si>
  <si>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</si>
  <si>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</si>
  <si>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</si>
  <si>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</si>
  <si>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</si>
  <si>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</si>
  <si>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</si>
  <si>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</si>
  <si>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</si>
  <si>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</si>
  <si>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</si>
  <si>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</si>
  <si>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</si>
  <si>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</si>
  <si>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</si>
  <si>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</si>
  <si>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</si>
  <si>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</si>
  <si>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</si>
  <si>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</si>
  <si>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</si>
  <si>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</si>
  <si>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</si>
  <si>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</si>
  <si>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</si>
  <si>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</si>
  <si>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</si>
  <si>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</si>
  <si>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</si>
  <si>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</si>
  <si>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</si>
  <si>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</si>
  <si>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</si>
  <si>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</si>
  <si>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</si>
  <si>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</si>
  <si>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</si>
  <si>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</si>
  <si>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</si>
  <si>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</si>
  <si>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</si>
  <si>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</si>
  <si>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</si>
  <si>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</si>
  <si>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</si>
  <si>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</si>
  <si>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</si>
  <si>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</si>
  <si>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</si>
  <si>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</si>
  <si>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</si>
  <si>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</si>
  <si>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</si>
  <si>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</si>
  <si>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</si>
  <si>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</si>
  <si>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</si>
  <si>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</si>
  <si>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</si>
  <si>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</si>
  <si>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</si>
  <si>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</si>
  <si>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</si>
  <si>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</si>
  <si>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</si>
  <si>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</si>
  <si>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</si>
  <si>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</si>
  <si>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</si>
  <si>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</si>
  <si>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</si>
  <si>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</si>
  <si>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</si>
  <si>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</si>
  <si>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</si>
  <si>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</si>
  <si>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</si>
  <si>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</si>
  <si>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</si>
  <si>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</si>
  <si>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</si>
  <si>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</si>
  <si>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</si>
  <si>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</si>
  <si>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</si>
  <si>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</si>
  <si>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</si>
  <si>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</si>
  <si>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</si>
  <si>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</si>
  <si>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</si>
  <si>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</si>
  <si>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</si>
  <si>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</si>
  <si>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</si>
  <si>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</si>
  <si>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</si>
  <si>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</si>
  <si>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</si>
  <si>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</si>
  <si>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</si>
  <si>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</si>
  <si>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</si>
  <si>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</si>
  <si>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</si>
  <si>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</si>
  <si>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</si>
  <si>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</si>
  <si>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</si>
  <si>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</si>
  <si>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</si>
  <si>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</si>
  <si>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</si>
  <si>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</si>
  <si>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</si>
  <si>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</si>
  <si>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</si>
  <si>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</si>
  <si>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</si>
  <si>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</si>
  <si>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</si>
  <si>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</si>
  <si>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</si>
  <si>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</si>
  <si>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</si>
  <si>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</si>
  <si>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</si>
  <si>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</si>
  <si>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</si>
  <si>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</si>
  <si>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</si>
  <si>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</si>
  <si>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</si>
  <si>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</si>
  <si>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</si>
  <si>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</si>
  <si>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</si>
  <si>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</si>
  <si>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</si>
  <si>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</si>
  <si>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</si>
  <si>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</si>
  <si>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</si>
  <si>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</si>
  <si>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</si>
  <si>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</si>
  <si>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</si>
  <si>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</si>
  <si>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</si>
  <si>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</si>
  <si>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</si>
  <si>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</si>
  <si>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</si>
  <si>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</si>
  <si>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</si>
  <si>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</si>
  <si>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</si>
  <si>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</si>
  <si>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</si>
  <si>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</si>
  <si>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</si>
  <si>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</si>
  <si>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</si>
  <si>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</si>
  <si>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</si>
  <si>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</si>
  <si>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</si>
  <si>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</si>
  <si>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</si>
  <si>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</si>
  <si>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</si>
  <si>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</si>
  <si>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</si>
  <si>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</si>
  <si>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</si>
  <si>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</si>
  <si>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</si>
  <si>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</si>
  <si>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</si>
  <si>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</si>
  <si>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</si>
  <si>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</si>
  <si>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</si>
  <si>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</si>
  <si>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</si>
  <si>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</si>
  <si>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</si>
  <si>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</si>
  <si>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</si>
  <si>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</si>
  <si>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</si>
  <si>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</si>
  <si>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</si>
  <si>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</si>
  <si>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</si>
  <si>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</si>
  <si>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</si>
  <si>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</si>
  <si>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</si>
  <si>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</si>
  <si>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</si>
  <si>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</si>
  <si>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</si>
  <si>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</si>
  <si>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</si>
  <si>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</si>
  <si>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</si>
  <si>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</si>
  <si>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</si>
  <si>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</si>
  <si>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</si>
  <si>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</si>
  <si>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</si>
  <si>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</si>
  <si>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</si>
  <si>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</si>
  <si>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</si>
  <si>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</si>
  <si>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</si>
  <si>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</si>
  <si>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</si>
  <si>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</si>
  <si>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</si>
  <si>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</si>
  <si>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</si>
  <si>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</si>
  <si>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</si>
  <si>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</si>
  <si>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</si>
  <si>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</si>
  <si>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</si>
  <si>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</si>
  <si>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</si>
  <si>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</si>
  <si>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</si>
  <si>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</si>
  <si>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</si>
  <si>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</si>
  <si>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</si>
  <si>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</si>
  <si>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</si>
  <si>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</si>
  <si>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</si>
  <si>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</si>
  <si>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</si>
  <si>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</si>
  <si>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</si>
  <si>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</si>
  <si>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</si>
  <si>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</si>
  <si>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</si>
  <si>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</si>
  <si>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</si>
  <si>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</si>
  <si>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</si>
  <si>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</si>
  <si>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</si>
  <si>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</si>
  <si>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</si>
  <si>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</si>
  <si>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</si>
  <si>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</si>
  <si>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</si>
  <si>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</si>
  <si>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</si>
  <si>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</si>
  <si>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</si>
  <si>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</si>
  <si>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</si>
  <si>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</si>
  <si>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</si>
  <si>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</si>
  <si>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</si>
  <si>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</si>
  <si>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</si>
  <si>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</si>
  <si>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</si>
  <si>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</si>
  <si>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</si>
  <si>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</si>
  <si>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</si>
  <si>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</si>
  <si>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</si>
  <si>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</si>
  <si>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</si>
  <si>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</si>
  <si>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</si>
  <si>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</si>
  <si>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</si>
  <si>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</si>
  <si>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</si>
  <si>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</si>
  <si>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</si>
  <si>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</si>
  <si>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</si>
  <si>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</si>
  <si>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</si>
  <si>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</si>
  <si>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</si>
  <si>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</si>
  <si>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</si>
  <si>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</si>
  <si>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</si>
  <si>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</si>
  <si>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</si>
  <si>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</si>
  <si>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</si>
  <si>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</si>
  <si>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</si>
  <si>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</si>
  <si>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</si>
  <si>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</si>
  <si>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</si>
  <si>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</si>
  <si>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</si>
  <si>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</si>
  <si>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</si>
  <si>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</si>
  <si>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</si>
  <si>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</si>
  <si>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</si>
  <si>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</si>
  <si>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</si>
  <si>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</si>
  <si>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</si>
  <si>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</si>
  <si>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</si>
  <si>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</si>
  <si>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</si>
  <si>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</si>
  <si>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</si>
  <si>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</si>
  <si>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</si>
  <si>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</si>
  <si>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</si>
  <si>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</si>
  <si>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</si>
  <si>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</si>
  <si>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</si>
  <si>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</si>
  <si>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</si>
  <si>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</si>
  <si>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</si>
  <si>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</si>
  <si>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</si>
  <si>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</si>
  <si>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</si>
  <si>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</si>
  <si>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</si>
  <si>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</si>
  <si>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</si>
  <si>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</si>
  <si>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</si>
  <si>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</si>
  <si>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</si>
  <si>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</si>
  <si>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</si>
  <si>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</si>
  <si>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</si>
  <si>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</si>
  <si>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</si>
  <si>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</si>
  <si>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</si>
  <si>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</si>
  <si>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</si>
  <si>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</si>
  <si>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</si>
  <si>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</si>
  <si>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</si>
  <si>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</si>
  <si>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</si>
  <si>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</si>
  <si>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</si>
  <si>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</si>
  <si>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</si>
  <si>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</si>
  <si>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</si>
  <si>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</si>
  <si>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</si>
  <si>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</si>
  <si>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</si>
  <si>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</si>
  <si>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</si>
  <si>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</si>
  <si>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</si>
  <si>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</si>
  <si>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</si>
  <si>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</si>
  <si>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</si>
  <si>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</si>
  <si>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</si>
  <si>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</si>
  <si>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</si>
  <si>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</si>
  <si>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</si>
  <si>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</si>
  <si>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</si>
  <si>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</si>
  <si>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</si>
  <si>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</si>
  <si>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</si>
  <si>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</si>
  <si>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</si>
  <si>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</si>
  <si>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</si>
  <si>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</si>
  <si>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</si>
  <si>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</si>
  <si>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</si>
  <si>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</si>
  <si>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</si>
  <si>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</si>
  <si>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</si>
  <si>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</si>
  <si>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</si>
  <si>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</si>
  <si>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</si>
  <si>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</si>
  <si>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</si>
  <si>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</si>
  <si>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</si>
  <si>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</si>
  <si>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</si>
  <si>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</si>
  <si>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</si>
  <si>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</si>
  <si>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</si>
  <si>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</si>
  <si>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</si>
  <si>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</si>
  <si>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</si>
  <si>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</si>
  <si>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</si>
  <si>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</si>
  <si>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</si>
  <si>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</si>
  <si>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</si>
  <si>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</si>
  <si>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</si>
  <si>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</si>
  <si>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</si>
  <si>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</si>
  <si>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</si>
  <si>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</si>
  <si>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</si>
  <si>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</si>
  <si>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</si>
  <si>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</si>
  <si>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</si>
  <si>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</si>
  <si>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</si>
  <si>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</si>
  <si>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</si>
  <si>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</si>
  <si>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</si>
  <si>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</si>
  <si>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</si>
  <si>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</si>
  <si>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</si>
  <si>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</si>
  <si>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</si>
  <si>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</si>
  <si>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</si>
  <si>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</si>
  <si>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</si>
  <si>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</si>
  <si>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</si>
  <si>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</si>
  <si>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</si>
  <si>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</si>
  <si>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</si>
  <si>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</si>
  <si>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</si>
  <si>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</si>
  <si>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</si>
  <si>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</si>
  <si>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</si>
  <si>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</si>
  <si>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</si>
  <si>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</si>
  <si>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</si>
  <si>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</si>
  <si>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</si>
  <si>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</si>
  <si>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</si>
  <si>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</si>
  <si>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</si>
  <si>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</si>
  <si>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</si>
  <si>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</si>
  <si>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</si>
  <si>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</si>
  <si>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</si>
  <si>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</si>
  <si>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</si>
  <si>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</si>
  <si>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</si>
  <si>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</si>
  <si>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</si>
  <si>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</si>
  <si>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</si>
  <si>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</si>
  <si>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</si>
  <si>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</si>
  <si>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</si>
  <si>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</si>
  <si>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</si>
  <si>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</si>
  <si>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</si>
  <si>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</si>
  <si>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</si>
  <si>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</si>
  <si>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</si>
  <si>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</si>
  <si>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</si>
  <si>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</si>
  <si>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</si>
  <si>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</si>
  <si>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</si>
  <si>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</si>
  <si>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</si>
  <si>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</si>
  <si>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</si>
  <si>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</si>
  <si>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</si>
  <si>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</si>
  <si>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</si>
  <si>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</si>
  <si>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</si>
  <si>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</si>
  <si>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</si>
  <si>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</si>
  <si>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</si>
  <si>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</si>
  <si>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</si>
  <si>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</si>
  <si>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</si>
  <si>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</si>
  <si>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</si>
  <si>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</si>
  <si>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</si>
  <si>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</si>
  <si>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</si>
  <si>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</si>
  <si>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</si>
  <si>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</si>
  <si>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</si>
  <si>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</si>
  <si>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</si>
  <si>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</si>
  <si>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</si>
  <si>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</si>
  <si>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</si>
  <si>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</si>
  <si>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</si>
  <si>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</si>
  <si>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</si>
  <si>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</si>
  <si>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</si>
  <si>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</si>
  <si>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</si>
  <si>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</si>
  <si>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</si>
  <si>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</si>
  <si>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</si>
  <si>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</si>
  <si>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</si>
  <si>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</si>
  <si>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</si>
  <si>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</si>
  <si>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</si>
  <si>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</si>
  <si>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</si>
  <si>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</si>
  <si>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</si>
  <si>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</si>
  <si>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</si>
  <si>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</si>
  <si>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</si>
  <si>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</si>
  <si>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</si>
  <si>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</si>
  <si>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</si>
  <si>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</si>
  <si>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</si>
  <si>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</si>
  <si>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</si>
  <si>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</si>
  <si>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</si>
  <si>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</si>
  <si>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</si>
  <si>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</si>
  <si>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</si>
  <si>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</si>
  <si>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</si>
  <si>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</si>
  <si>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</si>
  <si>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</si>
  <si>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</si>
  <si>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</si>
  <si>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</si>
  <si>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</si>
  <si>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</si>
  <si>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</si>
  <si>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</si>
  <si>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</si>
  <si>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</si>
  <si>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</si>
  <si>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</si>
  <si>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</si>
  <si>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</si>
  <si>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</si>
  <si>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</si>
  <si>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</si>
  <si>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</si>
  <si>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</si>
  <si>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</si>
  <si>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</si>
  <si>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</si>
  <si>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</si>
  <si>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</si>
  <si>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</si>
  <si>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</si>
  <si>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</si>
  <si>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</si>
  <si>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</si>
  <si>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</si>
  <si>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</si>
  <si>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</si>
  <si>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</si>
  <si>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</si>
  <si>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</si>
  <si>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</si>
  <si>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</si>
  <si>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</si>
  <si>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</si>
  <si>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</si>
  <si>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</si>
  <si>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</si>
  <si>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</si>
  <si>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</si>
  <si>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</si>
  <si>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</si>
  <si>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</si>
  <si>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</si>
  <si>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</si>
  <si>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</si>
  <si>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</si>
  <si>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</si>
  <si>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</si>
  <si>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</si>
  <si>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</si>
  <si>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</si>
  <si>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</si>
  <si>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</si>
  <si>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</si>
  <si>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</si>
  <si>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</si>
  <si>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</si>
  <si>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</si>
  <si>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</si>
  <si>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</si>
  <si>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</si>
  <si>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</si>
  <si>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</si>
  <si>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</si>
  <si>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</si>
  <si>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</si>
  <si>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</si>
  <si>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</si>
  <si>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</si>
  <si>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</si>
  <si>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</si>
  <si>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</si>
  <si>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</si>
  <si>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</si>
  <si>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</si>
  <si>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</si>
  <si>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</si>
  <si>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</si>
  <si>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</si>
  <si>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</si>
  <si>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</si>
  <si>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</si>
  <si>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</si>
  <si>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</si>
  <si>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</si>
  <si>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</si>
  <si>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</si>
  <si>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</si>
  <si>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</si>
  <si>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</si>
  <si>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</si>
  <si>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</si>
  <si>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</si>
  <si>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</si>
  <si>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</si>
  <si>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</si>
  <si>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</si>
  <si>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</si>
  <si>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</si>
  <si>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</si>
  <si>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</si>
  <si>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</si>
  <si>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</si>
  <si>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</si>
  <si>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</si>
  <si>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</si>
  <si>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</si>
  <si>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</si>
  <si>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</si>
  <si>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</si>
  <si>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</si>
  <si>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</si>
  <si>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</si>
  <si>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</si>
  <si>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</si>
  <si>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</si>
  <si>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</si>
  <si>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</si>
  <si>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</si>
  <si>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</si>
  <si>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</si>
  <si>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</si>
  <si>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</si>
  <si>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</si>
  <si>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</si>
  <si>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</si>
  <si>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</si>
  <si>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</si>
  <si>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</si>
  <si>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</si>
  <si>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</si>
  <si>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</si>
  <si>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</si>
  <si>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</si>
  <si>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</si>
  <si>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</si>
  <si>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</si>
  <si>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</si>
  <si>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</si>
  <si>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</si>
  <si>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</si>
  <si>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</si>
  <si>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</si>
  <si>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</si>
  <si>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</si>
  <si>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</si>
  <si>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</si>
  <si>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</si>
  <si>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</si>
  <si>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</si>
  <si>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</si>
  <si>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</si>
  <si>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</si>
  <si>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</si>
  <si>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</si>
  <si>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</si>
  <si>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</si>
  <si>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</si>
  <si>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</si>
  <si>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</si>
  <si>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</si>
  <si>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</si>
  <si>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</si>
  <si>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</si>
  <si>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</si>
  <si>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</si>
  <si>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</si>
  <si>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</si>
  <si>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</si>
  <si>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</si>
  <si>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</si>
  <si>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</si>
  <si>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</si>
  <si>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</si>
  <si>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</si>
  <si>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</si>
  <si>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</si>
  <si>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</si>
  <si>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</si>
  <si>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</si>
  <si>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</si>
  <si>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</si>
  <si>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</si>
  <si>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</si>
  <si>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</si>
  <si>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</si>
  <si>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</si>
  <si>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</si>
  <si>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</si>
  <si>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</si>
  <si>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</si>
  <si>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</si>
  <si>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</si>
  <si>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</si>
  <si>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</si>
  <si>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</si>
  <si>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</si>
  <si>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</si>
  <si>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</si>
  <si>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</si>
  <si>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</si>
  <si>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</si>
  <si>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</si>
  <si>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</si>
  <si>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</si>
  <si>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</si>
  <si>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</si>
  <si>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</si>
  <si>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</si>
  <si>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</si>
  <si>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</si>
  <si>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</si>
  <si>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</si>
  <si>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</si>
  <si>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</si>
  <si>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</si>
  <si>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</si>
  <si>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</si>
  <si>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</si>
  <si>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</si>
  <si>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</si>
  <si>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</si>
  <si>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</si>
  <si>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</si>
  <si>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</si>
  <si>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</si>
  <si>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</si>
  <si>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</si>
  <si>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</si>
  <si>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</si>
  <si>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</si>
  <si>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</si>
  <si>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</si>
  <si>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</si>
  <si>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</si>
  <si>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</si>
  <si>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</si>
  <si>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</si>
  <si>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</si>
  <si>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</si>
  <si>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</si>
  <si>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</si>
  <si>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</si>
  <si>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</si>
  <si>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</si>
  <si>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</si>
  <si>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</si>
  <si>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</si>
  <si>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</si>
  <si>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</si>
  <si>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</si>
  <si>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</si>
  <si>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</si>
  <si>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</si>
  <si>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</si>
  <si>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</si>
  <si>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</si>
  <si>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</si>
  <si>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</si>
  <si>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</si>
  <si>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</si>
  <si>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</si>
  <si>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</si>
  <si>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</si>
  <si>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</si>
  <si>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</si>
  <si>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</si>
  <si>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</si>
  <si>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</si>
  <si>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</si>
  <si>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</si>
  <si>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</si>
  <si>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</si>
  <si>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</si>
  <si>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</si>
  <si>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</si>
  <si>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</si>
  <si>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</si>
  <si>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</si>
  <si>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</si>
  <si>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</si>
  <si>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</si>
  <si>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</si>
  <si>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</si>
  <si>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</si>
  <si>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</si>
  <si>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</si>
  <si>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</si>
  <si>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</si>
  <si>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</si>
  <si>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</si>
  <si>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</si>
  <si>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</si>
  <si>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</si>
  <si>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</si>
  <si>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</si>
  <si>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</si>
  <si>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</si>
  <si>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</si>
  <si>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</si>
  <si>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</si>
  <si>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</si>
  <si>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</si>
  <si>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</si>
  <si>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</si>
  <si>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</si>
  <si>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</si>
  <si>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</si>
  <si>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</si>
  <si>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</si>
  <si>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</si>
  <si>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</si>
  <si>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</si>
  <si>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</si>
  <si>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</si>
  <si>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</si>
  <si>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</si>
  <si>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</si>
  <si>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</si>
  <si>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</si>
  <si>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</si>
  <si>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</si>
  <si>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</si>
  <si>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</si>
  <si>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</si>
  <si>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</si>
  <si>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</si>
  <si>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</si>
  <si>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</si>
  <si>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</si>
  <si>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</si>
  <si>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</si>
  <si>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</si>
  <si>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</si>
  <si>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</si>
  <si>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</si>
  <si>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</si>
  <si>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</si>
  <si>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</si>
  <si>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</si>
  <si>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</si>
  <si>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</si>
  <si>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</si>
  <si>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</si>
  <si>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</si>
  <si>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</si>
  <si>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</si>
  <si>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</si>
  <si>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</si>
  <si>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</si>
  <si>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</si>
  <si>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</si>
  <si>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</si>
  <si>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</si>
  <si>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</si>
  <si>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</si>
  <si>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</si>
  <si>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</si>
  <si>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</si>
  <si>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</si>
  <si>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</si>
  <si>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</si>
  <si>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</si>
  <si>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</si>
  <si>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</si>
  <si>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</si>
  <si>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</si>
  <si>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</si>
  <si>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</si>
  <si>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</si>
  <si>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</si>
  <si>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</si>
  <si>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</si>
  <si>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</si>
  <si>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</si>
  <si>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</si>
  <si>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</si>
  <si>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</si>
  <si>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</si>
  <si>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</si>
  <si>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</si>
  <si>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</si>
  <si>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</si>
  <si>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</si>
  <si>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</si>
  <si>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</si>
  <si>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</si>
  <si>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</si>
  <si>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</si>
  <si>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</si>
  <si>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</si>
  <si>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</si>
  <si>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</si>
  <si>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</si>
  <si>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</si>
  <si>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</si>
  <si>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</si>
  <si>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</si>
  <si>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</si>
  <si>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</si>
  <si>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</si>
  <si>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</si>
  <si>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</si>
  <si>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</si>
  <si>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</si>
  <si>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</si>
  <si>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</si>
  <si>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</si>
  <si>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</si>
  <si>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</si>
  <si>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</si>
  <si>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</si>
  <si>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</si>
  <si>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</si>
  <si>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</si>
  <si>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</si>
  <si>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</si>
  <si>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</si>
  <si>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</si>
  <si>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</si>
  <si>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</si>
  <si>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</si>
  <si>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</si>
  <si>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</si>
  <si>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</si>
  <si>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</si>
  <si>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</si>
  <si>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</si>
  <si>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</si>
  <si>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</si>
  <si>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</si>
  <si>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</si>
  <si>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</si>
  <si>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</si>
  <si>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</si>
  <si>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</si>
  <si>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</si>
  <si>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</si>
  <si>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</si>
  <si>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</si>
  <si>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</si>
  <si>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</si>
  <si>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</si>
  <si>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</si>
  <si>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</si>
  <si>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</si>
  <si>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</si>
  <si>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</si>
  <si>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</si>
  <si>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</si>
  <si>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</si>
  <si>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</si>
  <si>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</si>
  <si>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</si>
  <si>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</si>
  <si>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</si>
  <si>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</si>
  <si>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</si>
  <si>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</si>
  <si>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</si>
  <si>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</si>
  <si>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</si>
  <si>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</si>
  <si>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</si>
  <si>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</si>
  <si>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</si>
  <si>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</si>
  <si>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</si>
  <si>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</si>
  <si>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</si>
  <si>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</si>
  <si>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</si>
  <si>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</si>
  <si>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</si>
  <si>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</si>
  <si>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</si>
  <si>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</si>
  <si>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</si>
  <si>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</si>
  <si>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</si>
  <si>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</si>
  <si>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</si>
  <si>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</si>
  <si>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</si>
  <si>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</si>
  <si>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</si>
  <si>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</si>
  <si>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</si>
  <si>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</si>
  <si>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</si>
  <si>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</si>
  <si>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</si>
  <si>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</si>
  <si>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</si>
  <si>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</si>
  <si>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</si>
  <si>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</si>
  <si>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</si>
  <si>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</si>
  <si>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</si>
  <si>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</si>
  <si>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</si>
  <si>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</si>
  <si>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</si>
  <si>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</si>
  <si>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</si>
  <si>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</si>
  <si>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</si>
  <si>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</si>
  <si>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</si>
  <si>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</si>
  <si>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</si>
  <si>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</si>
  <si>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</si>
  <si>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</si>
  <si>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</si>
  <si>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</si>
  <si>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</si>
  <si>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</si>
  <si>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</si>
  <si>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</si>
  <si>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</si>
  <si>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</si>
  <si>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</si>
  <si>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</si>
  <si>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</si>
  <si>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</si>
  <si>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</si>
  <si>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</si>
  <si>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</si>
  <si>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</si>
  <si>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</si>
  <si>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</si>
  <si>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</si>
  <si>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</si>
  <si>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</si>
  <si>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</si>
  <si>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</si>
  <si>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</si>
  <si>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</si>
  <si>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</si>
  <si>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</si>
  <si>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</si>
  <si>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</si>
  <si>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</si>
  <si>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</si>
  <si>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</si>
  <si>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</si>
  <si>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</si>
  <si>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</si>
  <si>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</si>
  <si>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</si>
  <si>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</si>
  <si>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</si>
  <si>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</si>
  <si>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</si>
  <si>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</si>
  <si>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</si>
  <si>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</si>
  <si>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</si>
  <si>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</si>
  <si>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</si>
  <si>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</si>
  <si>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</si>
  <si>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</si>
  <si>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</si>
  <si>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</si>
  <si>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</si>
  <si>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</si>
  <si>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</si>
  <si>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</si>
  <si>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</si>
  <si>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</si>
  <si>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</si>
  <si>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</si>
  <si>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</si>
  <si>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</si>
  <si>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</si>
  <si>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</si>
  <si>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</si>
  <si>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</si>
  <si>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</si>
  <si>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</si>
  <si>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</si>
  <si>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</si>
  <si>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</si>
  <si>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</si>
  <si>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</si>
  <si>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</si>
  <si>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</si>
  <si>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</si>
  <si>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</si>
  <si>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</si>
  <si>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</si>
  <si>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</si>
  <si>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</si>
  <si>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</si>
  <si>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</si>
  <si>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</si>
  <si>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</si>
  <si>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</si>
  <si>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</si>
  <si>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</si>
  <si>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</si>
  <si>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</si>
  <si>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</si>
  <si>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</si>
  <si>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</si>
  <si>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</si>
  <si>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</si>
  <si>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</si>
  <si>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</si>
  <si>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</si>
  <si>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</si>
  <si>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</si>
  <si>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</si>
  <si>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</si>
  <si>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</si>
  <si>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</si>
  <si>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</si>
  <si>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</si>
  <si>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</si>
  <si>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</si>
  <si>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</si>
  <si>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</si>
  <si>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</si>
  <si>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</si>
  <si>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</si>
  <si>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</si>
  <si>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</si>
  <si>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</si>
  <si>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</si>
  <si>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</si>
  <si>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</si>
  <si>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</si>
  <si>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</si>
  <si>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</si>
  <si>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</si>
  <si>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</si>
  <si>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</si>
  <si>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</si>
  <si>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</si>
  <si>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</si>
  <si>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</si>
  <si>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</si>
  <si>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</si>
  <si>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</si>
  <si>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</si>
  <si>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</si>
  <si>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</si>
  <si>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</si>
  <si>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</si>
  <si>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</si>
  <si>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</si>
  <si>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</si>
  <si>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</si>
  <si>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</si>
  <si>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</si>
  <si>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</si>
  <si>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</si>
  <si>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</si>
  <si>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</si>
  <si>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</si>
  <si>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</si>
  <si>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</si>
  <si>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</si>
  <si>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</si>
  <si>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</si>
  <si>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</si>
  <si>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</si>
  <si>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</si>
  <si>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</si>
  <si>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</si>
  <si>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</si>
  <si>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</si>
  <si>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</si>
  <si>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</si>
  <si>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</si>
  <si>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</si>
  <si>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</si>
  <si>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</si>
  <si>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</si>
  <si>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</si>
  <si>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</si>
  <si>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</si>
  <si>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</si>
  <si>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</si>
  <si>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</si>
  <si>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</si>
  <si>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</si>
  <si>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</si>
  <si>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</si>
  <si>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</si>
  <si>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</si>
  <si>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</si>
  <si>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</si>
  <si>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</si>
  <si>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</si>
  <si>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</si>
  <si>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</si>
  <si>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</si>
  <si>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</si>
  <si>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</si>
  <si>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</si>
  <si>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</si>
  <si>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</si>
  <si>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</si>
  <si>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</si>
  <si>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</si>
  <si>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</si>
  <si>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</si>
  <si>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</si>
  <si>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</si>
  <si>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</si>
  <si>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</si>
  <si>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</si>
  <si>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</si>
  <si>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</si>
  <si>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</si>
  <si>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</si>
  <si>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</si>
  <si>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</si>
  <si>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</si>
  <si>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</si>
  <si>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</si>
  <si>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</si>
  <si>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</si>
  <si>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</si>
  <si>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</si>
  <si>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</si>
  <si>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</si>
  <si>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</si>
  <si>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</si>
  <si>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</si>
  <si>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</si>
  <si>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</si>
  <si>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</si>
  <si>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</si>
  <si>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</si>
  <si>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</si>
  <si>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</si>
  <si>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</si>
  <si>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</si>
  <si>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</si>
  <si>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</si>
  <si>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</si>
  <si>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</si>
  <si>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</si>
  <si>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</si>
  <si>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</si>
  <si>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</si>
  <si>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</si>
  <si>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</si>
  <si>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</si>
  <si>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</si>
  <si>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</si>
  <si>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</si>
  <si>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</si>
  <si>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</si>
  <si>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</si>
  <si>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</si>
  <si>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</si>
  <si>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</si>
  <si>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</si>
  <si>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</si>
  <si>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</si>
  <si>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</si>
  <si>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</si>
  <si>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</si>
  <si>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</si>
  <si>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</si>
  <si>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</si>
  <si>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</si>
  <si>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</si>
  <si>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</si>
  <si>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</si>
  <si>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</si>
  <si>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</si>
  <si>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</si>
  <si>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</si>
  <si>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</si>
  <si>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</si>
  <si>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</si>
  <si>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</si>
  <si>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</si>
  <si>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</si>
  <si>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</si>
  <si>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</si>
  <si>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</si>
  <si>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</si>
  <si>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</si>
  <si>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</si>
  <si>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</si>
  <si>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</si>
  <si>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</si>
  <si>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</si>
  <si>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</si>
  <si>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</si>
  <si>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</si>
  <si>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</si>
  <si>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</si>
  <si>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</si>
  <si>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</si>
  <si>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</si>
  <si>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</si>
  <si>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</si>
  <si>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</si>
  <si>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</si>
  <si>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</si>
  <si>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</si>
  <si>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</si>
  <si>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</si>
  <si>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</si>
  <si>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</si>
  <si>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</si>
  <si>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</si>
  <si>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</si>
  <si>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</si>
  <si>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</si>
  <si>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</si>
  <si>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</si>
  <si>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</si>
  <si>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</si>
  <si>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</si>
  <si>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</si>
  <si>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</si>
  <si>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</si>
  <si>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</si>
  <si>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</si>
  <si>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</si>
  <si>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</si>
  <si>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</si>
  <si>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</si>
  <si>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</si>
  <si>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</si>
  <si>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</si>
  <si>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</si>
  <si>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</si>
  <si>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</si>
  <si>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</si>
  <si>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</si>
  <si>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</si>
  <si>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</si>
  <si>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</si>
  <si>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</si>
  <si>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</si>
  <si>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</si>
  <si>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</si>
  <si>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</si>
  <si>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</si>
  <si>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</si>
  <si>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</si>
  <si>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</si>
  <si>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</si>
  <si>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</si>
  <si>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</si>
  <si>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</si>
  <si>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</si>
  <si>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</si>
  <si>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</si>
  <si>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</si>
  <si>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</si>
  <si>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</si>
  <si>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</si>
  <si>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</si>
  <si>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</si>
  <si>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</si>
  <si>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</si>
  <si>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</si>
  <si>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</si>
  <si>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</si>
  <si>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</si>
  <si>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</si>
  <si>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</si>
  <si>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</si>
  <si>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</si>
  <si>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</si>
  <si>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</si>
  <si>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</si>
  <si>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</si>
  <si>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</si>
  <si>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</si>
  <si>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</si>
  <si>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</si>
  <si>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</si>
  <si>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</si>
  <si>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</si>
  <si>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</si>
  <si>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</si>
  <si>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</si>
  <si>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</si>
  <si>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</si>
  <si>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</si>
  <si>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</si>
  <si>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</si>
  <si>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</si>
  <si>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</si>
  <si>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</si>
  <si>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</si>
  <si>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</si>
  <si>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</si>
  <si>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</si>
  <si>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</si>
  <si>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</si>
  <si>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</si>
  <si>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</si>
  <si>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</si>
  <si>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</si>
  <si>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</si>
  <si>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</si>
  <si>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</si>
  <si>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</si>
  <si>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</si>
  <si>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</si>
  <si>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</si>
  <si>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</si>
  <si>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</si>
  <si>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</si>
  <si>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</si>
  <si>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</si>
  <si>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</si>
  <si>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</si>
  <si>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</si>
  <si>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</si>
  <si>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</si>
  <si>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</si>
  <si>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</si>
  <si>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</si>
  <si>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</si>
  <si>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</si>
  <si>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</si>
  <si>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</si>
  <si>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</si>
  <si>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</si>
  <si>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</si>
  <si>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</si>
  <si>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</si>
  <si>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</si>
  <si>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</si>
  <si>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</si>
  <si>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</si>
  <si>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</si>
  <si>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</si>
  <si>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</si>
  <si>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</si>
  <si>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</si>
  <si>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</si>
  <si>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</si>
  <si>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</si>
  <si>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</si>
  <si>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</si>
  <si>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</si>
  <si>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</si>
  <si>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</si>
  <si>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</si>
  <si>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</si>
  <si>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</si>
  <si>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</si>
  <si>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</si>
  <si>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</si>
  <si>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</si>
  <si>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</si>
  <si>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</si>
  <si>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</si>
  <si>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</si>
  <si>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</si>
  <si>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</si>
  <si>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</si>
  <si>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</si>
  <si>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</si>
  <si>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</si>
  <si>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</si>
  <si>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</si>
  <si>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</si>
  <si>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</si>
  <si>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</si>
  <si>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</si>
  <si>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</si>
  <si>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</si>
  <si>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</si>
  <si>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</si>
  <si>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</si>
  <si>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</si>
  <si>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</si>
  <si>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</si>
  <si>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</si>
  <si>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</si>
  <si>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</si>
  <si>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</si>
  <si>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</si>
  <si>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</si>
  <si>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</si>
  <si>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</si>
  <si>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</si>
  <si>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</si>
  <si>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</si>
  <si>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</si>
  <si>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</si>
  <si>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</si>
  <si>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</si>
  <si>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</si>
  <si>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</si>
  <si>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</si>
  <si>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</si>
  <si>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</si>
  <si>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</si>
  <si>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</si>
  <si>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</si>
  <si>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</si>
  <si>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</si>
  <si>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</si>
  <si>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</si>
  <si>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</si>
  <si>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</si>
  <si>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</si>
  <si>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</si>
  <si>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</si>
  <si>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</si>
  <si>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</si>
  <si>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</si>
  <si>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</si>
  <si>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</si>
  <si>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</si>
  <si>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</si>
  <si>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</si>
  <si>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</si>
  <si>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</si>
  <si>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</si>
  <si>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</si>
  <si>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</si>
  <si>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</si>
  <si>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</si>
  <si>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</si>
  <si>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</si>
  <si>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</si>
  <si>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</si>
  <si>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</si>
  <si>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</si>
  <si>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</si>
  <si>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</si>
  <si>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</si>
  <si>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</si>
  <si>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</si>
  <si>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</si>
  <si>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</si>
  <si>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</si>
  <si>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</si>
  <si>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</si>
  <si>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</si>
  <si>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</si>
  <si>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</si>
  <si>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</si>
  <si>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</si>
  <si>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</si>
  <si>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</si>
  <si>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</si>
  <si>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</si>
  <si>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</si>
  <si>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</si>
  <si>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</si>
  <si>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</si>
  <si>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</si>
  <si>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</si>
  <si>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</si>
  <si>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</si>
  <si>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</si>
  <si>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</si>
  <si>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</si>
  <si>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</si>
  <si>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</si>
  <si>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</si>
  <si>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</si>
  <si>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</si>
  <si>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</si>
  <si>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</si>
  <si>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</si>
  <si>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</si>
  <si>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</si>
  <si>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</si>
  <si>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</si>
  <si>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</si>
  <si>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</si>
  <si>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</si>
  <si>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</si>
  <si>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</si>
  <si>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</si>
  <si>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</si>
  <si>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</si>
  <si>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</si>
  <si>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</si>
  <si>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</si>
  <si>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</si>
  <si>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</si>
  <si>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</si>
  <si>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</si>
  <si>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</si>
  <si>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</si>
  <si>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</si>
  <si>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</si>
  <si>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</si>
  <si>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</si>
  <si>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</si>
  <si>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</si>
  <si>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</si>
  <si>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</si>
  <si>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</si>
  <si>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</si>
  <si>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</si>
  <si>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</si>
  <si>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</si>
  <si>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</si>
  <si>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</si>
  <si>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</si>
  <si>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</si>
  <si>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</si>
  <si>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</si>
  <si>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</si>
  <si>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</si>
  <si>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</si>
  <si>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</si>
  <si>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</si>
  <si>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</si>
  <si>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</si>
  <si>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</si>
  <si>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</si>
  <si>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</si>
  <si>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</si>
  <si>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</si>
  <si>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</si>
  <si>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</si>
  <si>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</si>
  <si>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</si>
  <si>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</si>
  <si>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</si>
  <si>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</si>
  <si>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</si>
  <si>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</si>
  <si>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</si>
  <si>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</si>
  <si>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</si>
  <si>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</si>
  <si>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</si>
  <si>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</si>
  <si>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</si>
  <si>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</si>
  <si>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</si>
  <si>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</si>
  <si>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</si>
  <si>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</si>
  <si>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</si>
  <si>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</si>
  <si>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</si>
  <si>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</si>
  <si>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</si>
  <si>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</si>
  <si>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</si>
  <si>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</si>
  <si>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</si>
  <si>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</si>
  <si>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</si>
  <si>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</si>
  <si>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</si>
  <si>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</si>
  <si>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</si>
  <si>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</si>
  <si>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</si>
  <si>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</si>
  <si>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</si>
  <si>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</si>
  <si>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</si>
  <si>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</si>
  <si>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</si>
  <si>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</si>
  <si>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</si>
  <si>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</si>
  <si>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</si>
  <si>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</si>
  <si>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</si>
  <si>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</si>
  <si>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</si>
  <si>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</si>
  <si>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</si>
  <si>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</si>
  <si>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</si>
  <si>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</si>
  <si>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</si>
  <si>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</si>
  <si>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</si>
  <si>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</si>
  <si>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</si>
  <si>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</si>
  <si>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</si>
  <si>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</si>
  <si>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</si>
  <si>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</si>
  <si>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</si>
  <si>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</si>
  <si>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</si>
  <si>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</si>
  <si>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</si>
  <si>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</si>
  <si>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</si>
  <si>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</si>
  <si>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</si>
  <si>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</si>
  <si>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</si>
  <si>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</si>
  <si>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</si>
  <si>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</si>
  <si>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</si>
  <si>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</si>
  <si>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</si>
  <si>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</si>
  <si>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</si>
  <si>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</si>
  <si>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</si>
  <si>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</si>
  <si>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</si>
  <si>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</si>
  <si>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</si>
  <si>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</si>
  <si>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</si>
  <si>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</si>
  <si>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</si>
  <si>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</si>
  <si>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</si>
  <si>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</si>
  <si>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</si>
  <si>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</si>
  <si>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</si>
  <si>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</si>
  <si>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</si>
  <si>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</si>
  <si>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</si>
  <si>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</si>
  <si>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</si>
  <si>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</si>
  <si>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</si>
  <si>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</si>
  <si>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</si>
  <si>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</si>
  <si>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</si>
  <si>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</si>
  <si>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</si>
  <si>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</si>
  <si>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</si>
  <si>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</si>
  <si>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</si>
  <si>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</si>
  <si>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</si>
  <si>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</si>
  <si>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</si>
  <si>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</si>
  <si>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</si>
  <si>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</si>
  <si>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</si>
  <si>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</si>
  <si>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</si>
  <si>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</si>
  <si>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</si>
  <si>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</si>
  <si>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</si>
  <si>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</si>
  <si>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</si>
  <si>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</si>
  <si>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</si>
  <si>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</si>
  <si>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</si>
  <si>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</si>
  <si>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</si>
  <si>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</si>
  <si>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</si>
  <si>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</si>
  <si>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</si>
  <si>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</si>
  <si>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</si>
  <si>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</si>
  <si>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</si>
  <si>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</si>
  <si>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</si>
  <si>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</si>
  <si>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</si>
  <si>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</si>
  <si>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</si>
  <si>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</si>
  <si>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</si>
  <si>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</si>
  <si>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</si>
  <si>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</si>
  <si>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</si>
  <si>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</si>
  <si>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</si>
  <si>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</si>
  <si>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</si>
  <si>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</si>
  <si>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</si>
  <si>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</si>
  <si>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</si>
  <si>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</si>
  <si>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</si>
  <si>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</si>
  <si>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</si>
  <si>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</si>
  <si>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</si>
  <si>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</si>
  <si>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</si>
  <si>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</si>
  <si>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</si>
  <si>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</si>
  <si>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</si>
  <si>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</si>
  <si>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</si>
  <si>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</si>
  <si>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</si>
  <si>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</si>
  <si>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</si>
  <si>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</si>
  <si>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</si>
  <si>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</si>
  <si>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</si>
  <si>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</si>
  <si>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</si>
  <si>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</si>
  <si>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</si>
  <si>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</si>
  <si>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</si>
  <si>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</si>
  <si>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</si>
  <si>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</si>
  <si>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</si>
  <si>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</si>
  <si>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</si>
  <si>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</si>
  <si>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</si>
  <si>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</si>
  <si>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</si>
  <si>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</si>
  <si>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</si>
  <si>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</si>
  <si>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</si>
  <si>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</si>
  <si>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</si>
  <si>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</si>
  <si>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</si>
  <si>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</si>
  <si>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</si>
  <si>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</si>
  <si>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</si>
  <si>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</si>
  <si>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</si>
  <si>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</si>
  <si>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</si>
  <si>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</si>
  <si>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</si>
  <si>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</si>
  <si>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</si>
  <si>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</si>
  <si>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</si>
  <si>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</si>
  <si>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</si>
  <si>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</si>
  <si>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</si>
  <si>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</si>
  <si>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</si>
  <si>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</si>
  <si>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</si>
  <si>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</si>
  <si>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</si>
  <si>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</si>
  <si>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</si>
  <si>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</si>
  <si>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</si>
  <si>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</si>
  <si>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</si>
  <si>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</si>
  <si>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</si>
  <si>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</si>
  <si>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</si>
  <si>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</si>
  <si>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</si>
  <si>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</si>
  <si>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</si>
  <si>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</si>
  <si>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</si>
  <si>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</si>
  <si>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</si>
  <si>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</si>
  <si>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</si>
  <si>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</si>
  <si>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</si>
  <si>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</si>
  <si>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</si>
  <si>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</si>
  <si>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</si>
  <si>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</si>
  <si>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</si>
  <si>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</si>
  <si>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</si>
  <si>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</si>
  <si>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</si>
  <si>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</si>
  <si>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</si>
  <si>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</si>
  <si>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</si>
  <si>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</si>
  <si>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</si>
  <si>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</si>
  <si>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</si>
  <si>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</si>
  <si>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</si>
  <si>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</si>
  <si>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</si>
  <si>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</si>
  <si>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</si>
  <si>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</si>
  <si>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</si>
  <si>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</si>
  <si>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</si>
  <si>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</si>
  <si>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</si>
  <si>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</si>
  <si>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</si>
  <si>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</si>
  <si>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</si>
  <si>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</si>
  <si>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</si>
  <si>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</si>
  <si>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</si>
  <si>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</si>
  <si>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</si>
  <si>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</si>
  <si>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</si>
  <si>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</si>
  <si>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</si>
  <si>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</si>
  <si>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</si>
  <si>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</si>
  <si>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</si>
  <si>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</si>
  <si>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</si>
  <si>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</si>
  <si>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</si>
  <si>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</si>
  <si>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</si>
  <si>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</si>
  <si>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</si>
  <si>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</si>
  <si>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</si>
  <si>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</si>
  <si>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</si>
  <si>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</si>
  <si>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</si>
  <si>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</si>
  <si>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</si>
  <si>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</si>
  <si>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</si>
  <si>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</si>
  <si>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</si>
  <si>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</si>
  <si>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</si>
  <si>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</si>
  <si>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</si>
  <si>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</si>
  <si>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</si>
  <si>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</si>
  <si>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</si>
  <si>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</si>
  <si>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</si>
  <si>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</si>
  <si>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</si>
  <si>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</si>
  <si>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</si>
  <si>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</si>
  <si>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</si>
  <si>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</si>
  <si>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</si>
  <si>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</si>
  <si>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</si>
  <si>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</si>
  <si>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</si>
  <si>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</si>
  <si>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</si>
  <si>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</si>
  <si>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</si>
  <si>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</si>
  <si>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</si>
  <si>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</si>
  <si>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</si>
  <si>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</si>
  <si>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</si>
  <si>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</si>
  <si>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</si>
  <si>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</si>
  <si>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</si>
  <si>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</si>
  <si>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</si>
  <si>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</si>
  <si>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</si>
  <si>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</si>
  <si>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</si>
  <si>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</si>
  <si>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</si>
  <si>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</si>
  <si>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</si>
  <si>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</si>
  <si>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</si>
  <si>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</si>
  <si>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</si>
  <si>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</si>
  <si>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</si>
  <si>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</si>
  <si>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</si>
  <si>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</si>
  <si>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</si>
  <si>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</si>
  <si>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</si>
  <si>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</si>
  <si>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</si>
  <si>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</si>
  <si>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</si>
  <si>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</si>
  <si>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</si>
  <si>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</si>
  <si>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</si>
  <si>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</si>
  <si>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</si>
  <si>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</si>
  <si>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</si>
  <si>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</si>
  <si>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</si>
  <si>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</si>
  <si>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</si>
  <si>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</si>
  <si>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</si>
  <si>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</si>
  <si>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</si>
  <si>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</si>
  <si>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</si>
  <si>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</si>
  <si>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</si>
  <si>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</si>
  <si>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</si>
  <si>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</si>
  <si>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</si>
  <si>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</si>
  <si>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</si>
  <si>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</si>
  <si>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</si>
  <si>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</si>
  <si>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</si>
  <si>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</si>
  <si>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</si>
  <si>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</si>
  <si>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</si>
  <si>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</si>
  <si>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</si>
  <si>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</si>
  <si>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</si>
  <si>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</si>
  <si>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</si>
  <si>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</si>
  <si>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</si>
  <si>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</si>
  <si>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</si>
  <si>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</si>
  <si>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</si>
  <si>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</si>
  <si>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</si>
  <si>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</si>
  <si>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</si>
  <si>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</si>
  <si>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</si>
  <si>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</si>
  <si>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</si>
  <si>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</si>
  <si>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</si>
  <si>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</si>
  <si>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</si>
  <si>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</si>
  <si>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</si>
  <si>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</si>
  <si>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</si>
  <si>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</si>
  <si>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</si>
  <si>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</si>
  <si>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</si>
  <si>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</si>
  <si>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</si>
  <si>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</si>
  <si>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</si>
  <si>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</si>
  <si>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</si>
  <si>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</si>
  <si>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</si>
  <si>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</si>
  <si>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</si>
  <si>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</si>
  <si>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</si>
  <si>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</si>
  <si>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</si>
  <si>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</si>
  <si>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</si>
  <si>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</si>
  <si>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</si>
  <si>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</si>
  <si>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</si>
  <si>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</si>
  <si>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</si>
  <si>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</si>
  <si>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</si>
  <si>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</si>
  <si>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</si>
  <si>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</si>
  <si>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</si>
  <si>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</si>
  <si>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</si>
  <si>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</si>
  <si>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</si>
  <si>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</si>
  <si>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</si>
  <si>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</si>
  <si>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</si>
  <si>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</si>
  <si>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</si>
  <si>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</si>
  <si>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</si>
  <si>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</si>
  <si>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</si>
  <si>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</si>
  <si>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</si>
  <si>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</si>
  <si>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</si>
  <si>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</si>
  <si>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</si>
  <si>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</si>
  <si>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</si>
  <si>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</si>
  <si>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</si>
  <si>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</si>
  <si>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</si>
  <si>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</si>
  <si>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</si>
  <si>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</si>
  <si>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</si>
  <si>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</si>
  <si>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</si>
  <si>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</si>
  <si>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</si>
  <si>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</si>
  <si>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</si>
  <si>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</si>
  <si>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</si>
  <si>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</si>
  <si>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</si>
  <si>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</si>
  <si>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</si>
  <si>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</si>
  <si>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</si>
  <si>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</si>
  <si>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</si>
  <si>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</si>
  <si>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</si>
  <si>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</si>
  <si>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</si>
  <si>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</si>
  <si>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</si>
  <si>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</si>
  <si>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</si>
  <si>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</si>
  <si>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</si>
  <si>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</si>
  <si>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</si>
  <si>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</si>
  <si>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</si>
  <si>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</si>
  <si>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</si>
  <si>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</si>
  <si>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</si>
  <si>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</si>
  <si>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</si>
  <si>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</si>
  <si>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</si>
  <si>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</si>
  <si>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</si>
  <si>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</si>
  <si>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</si>
  <si>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</si>
  <si>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</si>
  <si>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</si>
  <si>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</si>
  <si>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</si>
  <si>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</si>
  <si>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</si>
  <si>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</si>
  <si>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</si>
  <si>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</si>
  <si>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</si>
  <si>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</si>
  <si>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</si>
  <si>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</si>
  <si>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</si>
  <si>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</si>
  <si>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</si>
  <si>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</si>
  <si>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</si>
  <si>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</si>
  <si>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</si>
  <si>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</si>
  <si>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</si>
  <si>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</si>
  <si>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</si>
  <si>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</si>
  <si>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</si>
  <si>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</si>
  <si>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</si>
  <si>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</si>
  <si>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</si>
  <si>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</si>
  <si>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</si>
  <si>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</si>
  <si>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</si>
  <si>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</si>
  <si>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</si>
  <si>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</si>
  <si>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</si>
  <si>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</si>
  <si>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</si>
  <si>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</si>
  <si>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</si>
  <si>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</si>
  <si>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</si>
  <si>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</si>
  <si>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</si>
  <si>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</si>
  <si>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</si>
  <si>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</si>
  <si>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</si>
  <si>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</si>
  <si>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</si>
  <si>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</si>
  <si>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</si>
  <si>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</si>
  <si>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</si>
  <si>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</si>
  <si>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</si>
  <si>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</si>
  <si>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</si>
  <si>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</si>
  <si>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</si>
  <si>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</si>
  <si>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</si>
  <si>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</si>
  <si>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</si>
  <si>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</si>
  <si>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</si>
  <si>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</si>
  <si>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</si>
  <si>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</si>
  <si>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</si>
  <si>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</si>
  <si>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</si>
  <si>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</si>
  <si>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</si>
  <si>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</si>
  <si>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</si>
  <si>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</si>
  <si>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</si>
  <si>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</si>
  <si>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</si>
  <si>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</si>
  <si>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</si>
  <si>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</si>
  <si>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</si>
  <si>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</si>
  <si>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</si>
  <si>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</si>
  <si>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</si>
  <si>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</si>
  <si>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</si>
  <si>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</si>
  <si>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</si>
  <si>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</si>
  <si>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</si>
  <si>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</si>
  <si>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</si>
  <si>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</si>
  <si>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</si>
  <si>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</si>
  <si>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</si>
  <si>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</si>
  <si>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</si>
  <si>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</si>
  <si>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</si>
  <si>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</si>
  <si>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</si>
  <si>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</si>
  <si>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</si>
  <si>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</si>
  <si>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</si>
  <si>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</si>
  <si>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</si>
  <si>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</si>
  <si>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</si>
  <si>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</si>
  <si>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</si>
  <si>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</si>
  <si>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</si>
  <si>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</si>
  <si>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</si>
  <si>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</si>
  <si>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</si>
  <si>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</si>
  <si>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</si>
  <si>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</si>
  <si>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</si>
  <si>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</si>
  <si>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</si>
  <si>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</si>
  <si>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</si>
  <si>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</si>
  <si>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</si>
  <si>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</si>
  <si>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</si>
  <si>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</si>
  <si>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</si>
  <si>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</si>
  <si>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</si>
  <si>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</si>
  <si>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</si>
  <si>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</si>
  <si>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</si>
  <si>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</si>
  <si>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</si>
  <si>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</si>
  <si>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</si>
  <si>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</si>
  <si>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</si>
  <si>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</si>
  <si>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</si>
  <si>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</si>
  <si>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</si>
  <si>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</si>
  <si>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</si>
  <si>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</si>
  <si>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</si>
  <si>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</si>
  <si>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</si>
  <si>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</si>
  <si>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</si>
  <si>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</si>
  <si>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</si>
  <si>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</si>
  <si>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</si>
  <si>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</si>
  <si>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</si>
  <si>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</si>
  <si>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</si>
  <si>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</si>
  <si>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</si>
  <si>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</si>
  <si>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</si>
  <si>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</si>
  <si>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</si>
  <si>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</si>
  <si>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</si>
  <si>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</si>
  <si>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</si>
  <si>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</si>
  <si>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</si>
  <si>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</si>
  <si>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</si>
  <si>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</si>
  <si>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</si>
  <si>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</si>
  <si>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</si>
  <si>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</si>
  <si>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</si>
  <si>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</si>
  <si>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</si>
  <si>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</si>
  <si>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</si>
  <si>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</si>
  <si>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</si>
  <si>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</si>
  <si>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</si>
  <si>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</si>
  <si>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</si>
  <si>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</si>
  <si>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</si>
  <si>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</si>
  <si>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</si>
  <si>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</si>
  <si>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</si>
  <si>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</si>
  <si>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</si>
  <si>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</si>
  <si>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</si>
  <si>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</si>
  <si>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</si>
  <si>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</si>
  <si>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</si>
  <si>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</si>
  <si>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</si>
  <si>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</si>
  <si>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</si>
  <si>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</si>
  <si>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</si>
  <si>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</si>
  <si>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</si>
  <si>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</si>
  <si>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</si>
  <si>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</si>
  <si>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</si>
  <si>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</si>
  <si>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</si>
  <si>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</si>
  <si>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</si>
  <si>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</si>
  <si>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</si>
  <si>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</si>
  <si>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</si>
  <si>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</si>
  <si>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</si>
  <si>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</si>
  <si>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</si>
  <si>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</si>
  <si>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</si>
  <si>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</si>
  <si>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</si>
  <si>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</si>
  <si>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</si>
  <si>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</si>
  <si>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</si>
  <si>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</si>
  <si>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</si>
  <si>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</si>
  <si>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</si>
  <si>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</si>
  <si>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</si>
  <si>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</si>
  <si>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</si>
  <si>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</si>
  <si>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</si>
  <si>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</si>
  <si>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</si>
  <si>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</si>
  <si>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</si>
  <si>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</si>
  <si>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</si>
  <si>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</si>
  <si>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</si>
  <si>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</si>
  <si>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</si>
  <si>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</si>
  <si>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</si>
  <si>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</si>
  <si>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</si>
  <si>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</si>
  <si>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</si>
  <si>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</si>
  <si>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</si>
  <si>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</si>
  <si>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</si>
  <si>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</si>
  <si>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</si>
  <si>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</si>
  <si>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</si>
  <si>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</si>
  <si>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</si>
  <si>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</si>
  <si>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</si>
  <si>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</si>
  <si>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</si>
  <si>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</si>
  <si>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</si>
  <si>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</si>
  <si>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</si>
  <si>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</si>
  <si>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</si>
  <si>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</si>
  <si>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</si>
  <si>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</si>
  <si>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</si>
  <si>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</si>
  <si>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</si>
  <si>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</si>
  <si>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</si>
  <si>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</si>
  <si>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</si>
  <si>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</si>
  <si>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</si>
  <si>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</si>
  <si>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</si>
  <si>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</si>
  <si>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</si>
  <si>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</si>
  <si>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</si>
  <si>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</si>
  <si>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</si>
  <si>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</si>
  <si>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</si>
  <si>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</si>
  <si>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</si>
  <si>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</si>
  <si>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</si>
  <si>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</si>
  <si>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</si>
  <si>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</si>
  <si>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</si>
  <si>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</si>
  <si>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</si>
  <si>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</si>
  <si>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</si>
  <si>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</si>
  <si>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</si>
  <si>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</si>
  <si>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</si>
  <si>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</si>
  <si>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</si>
  <si>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</si>
  <si>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</si>
  <si>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</si>
  <si>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</si>
  <si>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</si>
  <si>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</si>
  <si>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</si>
  <si>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</si>
  <si>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</si>
  <si>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</si>
  <si>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</si>
  <si>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</si>
  <si>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</si>
  <si>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</si>
  <si>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</si>
  <si>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</si>
  <si>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</si>
  <si>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</si>
  <si>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</si>
  <si>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</si>
  <si>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</si>
  <si>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</si>
  <si>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</si>
  <si>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</si>
  <si>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</si>
  <si>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</si>
  <si>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</si>
  <si>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</si>
  <si>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</si>
  <si>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</si>
  <si>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</si>
  <si>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</si>
  <si>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</si>
  <si>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</si>
  <si>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</si>
  <si>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</si>
  <si>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</si>
  <si>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</si>
  <si>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</si>
  <si>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</si>
  <si>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</si>
  <si>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</si>
  <si>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</si>
  <si>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</si>
  <si>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</si>
  <si>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</si>
  <si>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</si>
  <si>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</si>
  <si>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</si>
  <si>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</si>
  <si>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</si>
  <si>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</si>
  <si>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</si>
  <si>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</si>
  <si>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</si>
  <si>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</si>
  <si>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</si>
  <si>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</si>
  <si>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</si>
  <si>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</si>
  <si>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</si>
  <si>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</si>
  <si>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</si>
  <si>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</si>
  <si>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</si>
  <si>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</si>
  <si>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</si>
  <si>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</si>
  <si>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</si>
  <si>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</si>
  <si>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</si>
  <si>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</si>
  <si>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</si>
  <si>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</si>
  <si>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</si>
  <si>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</si>
  <si>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</si>
  <si>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</si>
  <si>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</si>
  <si>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</si>
  <si>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</si>
  <si>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</si>
  <si>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</si>
  <si>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</si>
  <si>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</si>
  <si>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</si>
  <si>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</si>
  <si>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</si>
  <si>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</si>
  <si>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</si>
  <si>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</si>
  <si>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</si>
  <si>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</si>
  <si>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</si>
  <si>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</si>
  <si>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</si>
  <si>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</si>
  <si>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</si>
  <si>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</si>
  <si>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</si>
  <si>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</si>
  <si>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</si>
  <si>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</si>
  <si>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</si>
  <si>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</si>
  <si>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</si>
  <si>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</si>
  <si>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</si>
  <si>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</si>
  <si>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</si>
  <si>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</si>
  <si>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</si>
  <si>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</si>
  <si>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</si>
  <si>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</si>
  <si>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</si>
  <si>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</si>
  <si>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</si>
  <si>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</si>
  <si>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</si>
  <si>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</si>
  <si>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</si>
  <si>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</si>
  <si>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</si>
  <si>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</si>
  <si>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</si>
  <si>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</si>
  <si>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</si>
  <si>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</si>
  <si>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</si>
  <si>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</si>
  <si>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</si>
  <si>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</si>
  <si>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</si>
  <si>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</si>
  <si>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</si>
  <si>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</si>
  <si>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</si>
  <si>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</si>
  <si>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</si>
  <si>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</si>
  <si>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</si>
  <si>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</si>
  <si>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</si>
  <si>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</si>
  <si>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</si>
  <si>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</si>
  <si>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</si>
  <si>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</si>
  <si>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</si>
  <si>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</si>
  <si>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</si>
  <si>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</si>
  <si>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</si>
  <si>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</si>
  <si>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</si>
  <si>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</si>
  <si>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</si>
  <si>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</si>
  <si>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</si>
  <si>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</si>
  <si>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</si>
  <si>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</si>
  <si>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</si>
  <si>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</si>
  <si>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</si>
  <si>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</si>
  <si>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</si>
  <si>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</si>
  <si>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</si>
  <si>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</si>
  <si>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</si>
  <si>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</si>
  <si>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</si>
  <si>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</si>
  <si>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</si>
  <si>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</si>
  <si>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</si>
  <si>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</si>
  <si>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</si>
  <si>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</si>
  <si>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</si>
  <si>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</si>
  <si>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</si>
  <si>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</si>
  <si>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</si>
  <si>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</si>
  <si>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</si>
  <si>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</si>
  <si>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</si>
  <si>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</si>
  <si>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</si>
  <si>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</si>
  <si>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</si>
  <si>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</si>
  <si>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</si>
  <si>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</si>
  <si>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</si>
  <si>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</si>
  <si>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</si>
  <si>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</si>
  <si>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</si>
  <si>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</si>
  <si>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</si>
  <si>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</si>
  <si>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</si>
  <si>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</si>
  <si>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</si>
  <si>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</si>
  <si>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</si>
  <si>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</si>
  <si>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</si>
  <si>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</si>
  <si>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</si>
  <si>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</si>
  <si>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</si>
  <si>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</si>
  <si>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</si>
  <si>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</si>
  <si>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</si>
  <si>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</si>
  <si>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</si>
  <si>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</si>
  <si>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</si>
  <si>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</si>
  <si>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</si>
  <si>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</si>
  <si>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</si>
  <si>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</si>
  <si>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</si>
  <si>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</si>
  <si>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</si>
  <si>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</si>
  <si>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</si>
  <si>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</si>
  <si>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</si>
  <si>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</si>
  <si>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</si>
  <si>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</si>
  <si>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</si>
  <si>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</si>
  <si>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</si>
  <si>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</si>
  <si>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</si>
  <si>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</si>
  <si>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</si>
  <si>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</si>
  <si>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</si>
  <si>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</si>
  <si>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</si>
  <si>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</si>
  <si>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</si>
  <si>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</si>
  <si>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</si>
  <si>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</si>
  <si>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</si>
  <si>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</si>
  <si>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</si>
  <si>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</si>
  <si>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</si>
  <si>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</si>
  <si>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</si>
  <si>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</si>
  <si>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</si>
  <si>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</si>
  <si>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</si>
  <si>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</si>
  <si>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</si>
  <si>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</si>
  <si>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</si>
  <si>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</si>
  <si>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</si>
  <si>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</si>
  <si>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</si>
  <si>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</si>
  <si>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</si>
  <si>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</si>
  <si>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</si>
  <si>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</si>
  <si>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</si>
  <si>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</si>
  <si>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</si>
  <si>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</si>
  <si>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</si>
  <si>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</si>
  <si>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</si>
  <si>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</si>
  <si>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</si>
  <si>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</si>
  <si>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</si>
  <si>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</si>
  <si>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</si>
  <si>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</si>
  <si>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</si>
  <si>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</si>
  <si>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</si>
  <si>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</si>
  <si>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</si>
  <si>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</si>
  <si>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</si>
  <si>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</si>
  <si>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</si>
  <si>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</si>
  <si>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</si>
  <si>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</si>
  <si>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</si>
  <si>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</si>
  <si>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</si>
  <si>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</si>
  <si>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</si>
  <si>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</si>
  <si>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</si>
  <si>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</si>
  <si>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</si>
  <si>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</si>
  <si>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</si>
  <si>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</si>
  <si>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</si>
  <si>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</si>
  <si>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</si>
  <si>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</si>
  <si>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</si>
  <si>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</si>
  <si>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</si>
  <si>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</si>
  <si>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</si>
  <si>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</si>
  <si>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</si>
  <si>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</si>
  <si>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</si>
  <si>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</si>
  <si>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</si>
  <si>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</si>
  <si>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</si>
  <si>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</si>
  <si>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</si>
  <si>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</si>
  <si>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</si>
  <si>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</si>
  <si>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</si>
  <si>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</si>
  <si>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</si>
  <si>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</si>
  <si>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</si>
  <si>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</si>
  <si>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</si>
  <si>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</si>
  <si>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</si>
  <si>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</si>
  <si>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</si>
  <si>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</si>
  <si>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</si>
  <si>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</si>
  <si>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</si>
  <si>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</si>
  <si>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</si>
  <si>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</si>
  <si>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</si>
  <si>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</si>
  <si>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</si>
  <si>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</si>
  <si>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</si>
  <si>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</si>
  <si>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</si>
  <si>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</si>
  <si>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</si>
  <si>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</si>
  <si>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</si>
  <si>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</si>
  <si>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</si>
  <si>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</si>
  <si>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</si>
  <si>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</si>
  <si>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</si>
  <si>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</si>
  <si>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</si>
  <si>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</si>
  <si>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</si>
  <si>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</si>
  <si>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</si>
  <si>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</si>
  <si>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</si>
  <si>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</si>
  <si>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</si>
  <si>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</si>
  <si>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</si>
  <si>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</si>
  <si>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</si>
  <si>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</si>
  <si>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</si>
  <si>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</si>
  <si>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</si>
  <si>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</si>
  <si>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</si>
  <si>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</si>
  <si>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</si>
  <si>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</si>
  <si>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</si>
  <si>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</si>
  <si>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</si>
  <si>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</si>
  <si>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</si>
  <si>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</si>
  <si>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</si>
  <si>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</si>
  <si>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</si>
  <si>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</si>
  <si>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</si>
  <si>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</si>
  <si>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</si>
  <si>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</si>
  <si>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</si>
  <si>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</si>
  <si>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</si>
  <si>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</si>
  <si>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</si>
  <si>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</si>
  <si>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</si>
  <si>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</si>
  <si>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</si>
  <si>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</si>
  <si>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</si>
  <si>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</si>
  <si>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</si>
  <si>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</si>
  <si>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</si>
  <si>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</si>
  <si>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</si>
  <si>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</si>
  <si>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</si>
  <si>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</si>
  <si>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</si>
  <si>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</si>
  <si>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</si>
  <si>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</si>
  <si>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</si>
  <si>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</si>
  <si>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</si>
  <si>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</si>
  <si>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</si>
  <si>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</si>
  <si>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</si>
  <si>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</si>
  <si>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</si>
  <si>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</si>
  <si>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</si>
  <si>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</si>
  <si>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</si>
  <si>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</si>
  <si>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</si>
  <si>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</si>
  <si>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</si>
  <si>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</si>
  <si>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</si>
  <si>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</si>
  <si>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</si>
  <si>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</si>
  <si>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</si>
  <si>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</si>
  <si>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</si>
  <si>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</si>
  <si>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</si>
  <si>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</si>
  <si>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</si>
  <si>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</si>
  <si>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</si>
  <si>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</si>
  <si>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</si>
  <si>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</si>
  <si>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</si>
  <si>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</si>
  <si>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</si>
  <si>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</si>
  <si>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</si>
  <si>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</si>
  <si>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</si>
  <si>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</si>
  <si>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</si>
  <si>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</si>
  <si>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</si>
  <si>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</si>
  <si>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</si>
  <si>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</si>
  <si>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</si>
  <si>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</si>
  <si>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</si>
  <si>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</si>
  <si>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</si>
  <si>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</si>
  <si>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</si>
  <si>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</si>
  <si>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</si>
  <si>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</si>
  <si>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</si>
  <si>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</si>
  <si>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</si>
  <si>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</si>
  <si>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</si>
  <si>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</si>
  <si>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</si>
  <si>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</si>
  <si>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</si>
  <si>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</si>
  <si>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</si>
  <si>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</si>
  <si>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</si>
  <si>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</si>
  <si>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</si>
  <si>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</si>
  <si>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</si>
  <si>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</si>
  <si>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</si>
  <si>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</si>
  <si>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</si>
  <si>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</si>
  <si>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</si>
  <si>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</si>
  <si>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</si>
  <si>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</si>
  <si>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</si>
  <si>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</si>
  <si>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</si>
  <si>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</si>
  <si>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</si>
  <si>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</si>
  <si>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</si>
  <si>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</si>
  <si>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</si>
  <si>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</si>
  <si>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</si>
  <si>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</si>
  <si>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</si>
  <si>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</si>
  <si>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</si>
  <si>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</si>
  <si>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</si>
  <si>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</si>
  <si>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</si>
  <si>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</si>
  <si>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</si>
  <si>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</si>
  <si>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</si>
  <si>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</si>
  <si>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</si>
  <si>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</si>
  <si>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</si>
  <si>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</si>
  <si>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</si>
  <si>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</si>
  <si>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</si>
  <si>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</si>
  <si>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</si>
  <si>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</si>
  <si>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</si>
  <si>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</si>
  <si>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</si>
  <si>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</si>
  <si>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</si>
  <si>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</si>
  <si>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</si>
  <si>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</si>
  <si>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</si>
  <si>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</si>
  <si>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</si>
  <si>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</si>
  <si>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</si>
  <si>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</si>
  <si>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</si>
  <si>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</si>
  <si>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</si>
  <si>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</si>
  <si>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</si>
  <si>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</si>
  <si>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</si>
  <si>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</si>
  <si>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</si>
  <si>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</si>
  <si>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</si>
  <si>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</si>
  <si>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</si>
  <si>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</si>
  <si>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</si>
  <si>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</si>
  <si>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</si>
  <si>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</si>
  <si>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</si>
  <si>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</si>
  <si>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</si>
  <si>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</si>
  <si>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</si>
  <si>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</si>
  <si>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</si>
  <si>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</si>
  <si>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</si>
  <si>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</si>
  <si>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</si>
  <si>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</si>
  <si>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</si>
  <si>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</si>
  <si>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</si>
  <si>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</si>
  <si>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</si>
  <si>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</si>
  <si>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</si>
  <si>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</si>
  <si>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</si>
  <si>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</si>
  <si>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</si>
  <si>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</si>
  <si>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</si>
  <si>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</si>
  <si>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</si>
  <si>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</si>
  <si>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</si>
  <si>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</si>
  <si>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</si>
  <si>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</si>
  <si>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</si>
  <si>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</si>
  <si>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</si>
  <si>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</si>
  <si>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</si>
  <si>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</si>
  <si>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</si>
  <si>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</si>
  <si>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</si>
  <si>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</si>
  <si>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</si>
  <si>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</si>
  <si>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</si>
  <si>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</si>
  <si>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</si>
  <si>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</si>
  <si>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</si>
  <si>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</si>
  <si>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</si>
  <si>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</si>
  <si>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</si>
  <si>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</si>
  <si>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</si>
  <si>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</si>
  <si>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</si>
  <si>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</si>
  <si>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</si>
  <si>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</si>
  <si>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</si>
  <si>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</si>
  <si>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</si>
  <si>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</si>
  <si>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</si>
  <si>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</si>
  <si>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</si>
  <si>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</si>
  <si>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</si>
  <si>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</si>
  <si>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</si>
  <si>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</si>
  <si>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</si>
  <si>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</si>
  <si>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</si>
  <si>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</si>
  <si>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</si>
  <si>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</si>
  <si>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</si>
  <si>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</si>
  <si>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</si>
  <si>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</si>
  <si>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</si>
  <si>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</si>
  <si>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</si>
  <si>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</si>
  <si>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</si>
  <si>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</si>
  <si>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</si>
  <si>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</si>
  <si>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</si>
  <si>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</si>
  <si>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</si>
  <si>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</si>
  <si>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</si>
  <si>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</si>
  <si>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</si>
  <si>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</si>
  <si>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</si>
  <si>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</si>
  <si>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</si>
  <si>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</si>
  <si>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</si>
  <si>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</si>
  <si>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</si>
  <si>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</si>
  <si>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</si>
  <si>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</si>
  <si>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</si>
  <si>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</si>
  <si>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</si>
  <si>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</si>
  <si>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</si>
  <si>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</si>
  <si>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</si>
  <si>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</si>
  <si>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</si>
  <si>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</si>
  <si>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</si>
  <si>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</si>
  <si>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</si>
  <si>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</si>
  <si>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</si>
  <si>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</si>
  <si>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</si>
  <si>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</si>
  <si>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</si>
  <si>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</si>
  <si>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</si>
  <si>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</si>
  <si>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</si>
  <si>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</si>
  <si>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</si>
  <si>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</si>
  <si>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</si>
  <si>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</si>
  <si>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</si>
  <si>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</si>
  <si>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</si>
  <si>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</si>
  <si>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</si>
  <si>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</si>
  <si>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</si>
  <si>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</si>
  <si>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</si>
  <si>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</si>
  <si>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</si>
  <si>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</si>
  <si>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</si>
  <si>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</si>
  <si>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</si>
  <si>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</si>
  <si>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</si>
  <si>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</si>
  <si>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</si>
  <si>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</si>
  <si>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</si>
  <si>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</si>
  <si>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</si>
  <si>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</si>
  <si>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</si>
  <si>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</si>
  <si>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</si>
  <si>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</si>
  <si>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</si>
  <si>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</si>
  <si>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</si>
  <si>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</si>
  <si>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</si>
  <si>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</si>
  <si>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</si>
  <si>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</si>
  <si>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</si>
  <si>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</si>
  <si>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</si>
  <si>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</si>
  <si>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</si>
  <si>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</si>
  <si>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</si>
  <si>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</si>
  <si>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</si>
  <si>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</si>
  <si>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</si>
  <si>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</si>
  <si>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</si>
  <si>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</si>
  <si>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</si>
  <si>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</si>
  <si>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</si>
  <si>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</si>
  <si>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</si>
  <si>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</si>
  <si>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</si>
  <si>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</si>
  <si>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</si>
  <si>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</si>
  <si>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</si>
  <si>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</si>
  <si>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</si>
  <si>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</si>
  <si>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</si>
  <si>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</si>
  <si>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</si>
  <si>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</si>
  <si>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</si>
  <si>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</si>
  <si>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</si>
  <si>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</si>
  <si>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</si>
  <si>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</si>
  <si>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</si>
  <si>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</si>
  <si>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</si>
  <si>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</si>
  <si>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</si>
  <si>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</si>
  <si>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</si>
  <si>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</si>
  <si>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</si>
  <si>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</si>
  <si>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</si>
  <si>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</si>
  <si>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</si>
  <si>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</si>
  <si>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</si>
  <si>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</si>
  <si>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</si>
  <si>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</si>
  <si>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</si>
  <si>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</si>
  <si>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</si>
  <si>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</si>
  <si>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</si>
  <si>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</si>
  <si>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</si>
  <si>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</si>
  <si>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</si>
  <si>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</si>
  <si>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</si>
  <si>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</si>
  <si>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</si>
  <si>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</si>
  <si>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</si>
  <si>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</si>
  <si>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</si>
  <si>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</si>
  <si>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</si>
  <si>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</si>
  <si>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</si>
  <si>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</si>
  <si>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</si>
  <si>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</si>
  <si>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</si>
  <si>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</si>
  <si>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</si>
  <si>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</si>
  <si>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</si>
  <si>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</si>
  <si>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</si>
  <si>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</si>
  <si>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</si>
  <si>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</si>
  <si>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</si>
  <si>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</si>
  <si>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</si>
  <si>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</si>
  <si>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</si>
  <si>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</si>
  <si>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</si>
  <si>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</si>
  <si>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</si>
  <si>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</si>
  <si>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</si>
  <si>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</si>
  <si>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</si>
  <si>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</si>
  <si>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</si>
  <si>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</si>
  <si>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</si>
  <si>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</si>
  <si>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</si>
  <si>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</si>
  <si>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</si>
  <si>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</si>
  <si>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</si>
  <si>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</si>
  <si>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</si>
  <si>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</si>
  <si>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</si>
  <si>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</si>
  <si>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</si>
  <si>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</si>
  <si>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</si>
  <si>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</si>
  <si>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</si>
  <si>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</si>
  <si>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</si>
  <si>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</si>
  <si>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</si>
  <si>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</si>
  <si>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</si>
  <si>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</si>
  <si>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</si>
  <si>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</si>
  <si>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</si>
  <si>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</si>
  <si>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</si>
  <si>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</si>
  <si>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</si>
  <si>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</si>
  <si>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</si>
  <si>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</si>
  <si>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</si>
  <si>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</si>
  <si>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</si>
  <si>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</si>
  <si>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</si>
  <si>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</si>
  <si>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</si>
  <si>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</si>
  <si>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</si>
  <si>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</si>
  <si>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</si>
  <si>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</si>
  <si>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</si>
  <si>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</si>
  <si>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</si>
  <si>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</si>
  <si>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</si>
  <si>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</si>
  <si>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</si>
  <si>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</si>
  <si>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</si>
  <si>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</si>
  <si>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</si>
  <si>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</si>
  <si>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</si>
  <si>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</si>
  <si>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</si>
  <si>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</si>
  <si>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</si>
  <si>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</si>
  <si>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</si>
  <si>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</si>
  <si>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</si>
  <si>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</si>
  <si>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</si>
  <si>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</si>
  <si>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</si>
  <si>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</si>
  <si>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</si>
  <si>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</si>
  <si>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</si>
  <si>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</si>
  <si>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</si>
  <si>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</si>
  <si>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</si>
  <si>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</si>
  <si>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</si>
  <si>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</si>
  <si>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</si>
  <si>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</si>
  <si>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</si>
  <si>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</si>
  <si>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</si>
  <si>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</si>
  <si>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</si>
  <si>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</si>
  <si>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</si>
  <si>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</si>
  <si>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</si>
  <si>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</si>
  <si>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</si>
  <si>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</si>
  <si>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</si>
  <si>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</si>
  <si>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</si>
  <si>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</si>
  <si>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</si>
  <si>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</si>
  <si>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</si>
  <si>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</si>
  <si>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</si>
  <si>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</si>
  <si>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</si>
  <si>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</si>
  <si>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</si>
  <si>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</si>
  <si>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</si>
  <si>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</si>
  <si>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</si>
  <si>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</si>
  <si>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</si>
  <si>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</si>
  <si>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</si>
  <si>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</si>
  <si>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</si>
  <si>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</si>
  <si>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</si>
  <si>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</si>
  <si>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</si>
  <si>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</si>
  <si>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</si>
  <si>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</si>
  <si>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</si>
  <si>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</si>
  <si>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</si>
  <si>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</si>
  <si>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</si>
  <si>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</si>
  <si>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</si>
  <si>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</si>
  <si>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</si>
  <si>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</si>
  <si>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</si>
  <si>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</si>
  <si>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</si>
  <si>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</si>
  <si>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</si>
  <si>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</si>
  <si>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</si>
  <si>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</si>
  <si>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</si>
  <si>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</si>
  <si>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</si>
  <si>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</si>
  <si>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</si>
  <si>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</si>
  <si>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</si>
  <si>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</si>
  <si>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</si>
  <si>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</si>
  <si>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</si>
  <si>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</si>
  <si>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</si>
  <si>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</si>
  <si>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</si>
  <si>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</si>
  <si>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</si>
  <si>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</si>
  <si>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</si>
  <si>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</si>
  <si>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</si>
  <si>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</si>
  <si>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</si>
  <si>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</si>
  <si>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</si>
  <si>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</si>
  <si>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</si>
  <si>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</si>
  <si>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</si>
  <si>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</si>
  <si>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</si>
  <si>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</si>
  <si>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</si>
  <si>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</si>
  <si>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</si>
  <si>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</si>
  <si>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</si>
  <si>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</si>
  <si>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</si>
  <si>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</si>
  <si>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</si>
  <si>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</si>
  <si>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</si>
  <si>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</si>
  <si>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</si>
  <si>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</si>
  <si>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</si>
  <si>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</si>
  <si>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</si>
  <si>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</si>
  <si>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</si>
  <si>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</si>
  <si>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</si>
  <si>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</si>
  <si>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</si>
  <si>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</si>
  <si>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</si>
  <si>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</si>
  <si>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</si>
  <si>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</si>
  <si>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</si>
  <si>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</si>
  <si>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</si>
  <si>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</si>
  <si>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</si>
  <si>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</si>
  <si>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</si>
  <si>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</si>
  <si>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</si>
  <si>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</si>
  <si>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</si>
  <si>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</si>
  <si>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</si>
  <si>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</si>
  <si>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</si>
  <si>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</si>
  <si>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</si>
  <si>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</si>
  <si>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</si>
  <si>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</si>
  <si>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</si>
  <si>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</si>
  <si>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</si>
  <si>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</si>
  <si>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</si>
  <si>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</si>
  <si>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</si>
  <si>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</si>
  <si>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</si>
  <si>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</si>
  <si>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</si>
  <si>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</si>
  <si>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</si>
  <si>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</si>
  <si>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</si>
  <si>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</si>
  <si>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</si>
  <si>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</si>
  <si>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</si>
  <si>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</si>
  <si>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</si>
  <si>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</si>
  <si>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</si>
  <si>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</si>
  <si>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</si>
  <si>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</si>
  <si>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</si>
  <si>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</si>
  <si>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</si>
  <si>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</si>
  <si>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</si>
  <si>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</si>
  <si>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</si>
  <si>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</si>
  <si>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</si>
  <si>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</si>
  <si>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</si>
  <si>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</si>
  <si>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</si>
  <si>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</si>
  <si>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</si>
  <si>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</si>
  <si>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</si>
  <si>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</si>
  <si>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</si>
  <si>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</si>
  <si>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</si>
  <si>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</si>
  <si>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</si>
  <si>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</si>
  <si>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</si>
  <si>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</si>
  <si>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</si>
  <si>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</si>
  <si>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</si>
  <si>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</si>
  <si>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</si>
  <si>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</si>
  <si>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</si>
  <si>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</si>
  <si>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</si>
  <si>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</si>
  <si>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</si>
  <si>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</si>
  <si>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</si>
  <si>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</si>
  <si>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</si>
  <si>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</si>
  <si>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</si>
  <si>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</si>
  <si>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</si>
  <si>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</si>
  <si>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</si>
  <si>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</si>
  <si>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</si>
  <si>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</si>
  <si>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</si>
  <si>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</si>
  <si>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</si>
  <si>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</si>
  <si>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</si>
  <si>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</si>
  <si>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</si>
  <si>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</si>
  <si>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</si>
  <si>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</si>
  <si>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</si>
  <si>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</si>
  <si>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</si>
  <si>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</si>
  <si>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</si>
  <si>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</si>
  <si>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</si>
  <si>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</si>
  <si>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</si>
  <si>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</si>
  <si>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</si>
  <si>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</si>
  <si>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</si>
  <si>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</si>
  <si>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</si>
  <si>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</si>
  <si>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</si>
  <si>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</si>
  <si>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</si>
  <si>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</si>
  <si>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</si>
  <si>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</si>
  <si>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</si>
  <si>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</si>
  <si>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</si>
  <si>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</si>
  <si>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</si>
  <si>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</si>
  <si>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</si>
  <si>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</si>
  <si>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</si>
  <si>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</si>
  <si>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</si>
  <si>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</si>
  <si>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</si>
  <si>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</si>
  <si>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</si>
  <si>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</si>
  <si>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</si>
  <si>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</si>
  <si>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</si>
  <si>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</si>
  <si>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</si>
  <si>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</si>
  <si>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</si>
  <si>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</si>
  <si>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</si>
  <si>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</si>
  <si>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</si>
  <si>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</si>
  <si>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</si>
  <si>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</si>
  <si>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</si>
  <si>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</si>
  <si>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</si>
  <si>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</si>
  <si>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</si>
  <si>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</si>
  <si>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</si>
  <si>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</si>
  <si>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</si>
  <si>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</si>
  <si>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</si>
  <si>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</si>
  <si>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</si>
  <si>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</si>
  <si>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</si>
  <si>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</si>
  <si>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</si>
  <si>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</si>
  <si>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</si>
  <si>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</si>
  <si>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</si>
  <si>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</si>
  <si>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</si>
  <si>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</si>
  <si>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</si>
  <si>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</si>
  <si>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</si>
  <si>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</si>
  <si>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</si>
  <si>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</si>
  <si>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</si>
  <si>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</si>
  <si>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</si>
  <si>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</si>
  <si>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</si>
  <si>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</si>
  <si>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</si>
  <si>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</si>
  <si>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</si>
  <si>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</si>
  <si>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</si>
  <si>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</si>
  <si>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</si>
  <si>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</si>
  <si>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</si>
  <si>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</si>
  <si>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</si>
  <si>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</si>
  <si>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</si>
  <si>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</si>
  <si>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</si>
  <si>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</si>
  <si>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</si>
  <si>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</si>
  <si>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</si>
  <si>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</si>
  <si>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</si>
  <si>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</si>
  <si>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</si>
  <si>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</si>
  <si>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</si>
  <si>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</si>
  <si>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</si>
  <si>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</si>
  <si>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</si>
  <si>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</si>
  <si>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</si>
  <si>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</si>
  <si>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</si>
  <si>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</si>
  <si>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</si>
  <si>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</si>
  <si>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</si>
  <si>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</si>
  <si>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</si>
  <si>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</si>
  <si>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</si>
  <si>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</si>
  <si>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</si>
  <si>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</si>
  <si>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</si>
  <si>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</si>
  <si>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</si>
  <si>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</si>
  <si>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</si>
  <si>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</si>
  <si>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</si>
  <si>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</si>
  <si>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</si>
  <si>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</si>
  <si>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</si>
  <si>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</si>
  <si>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</si>
  <si>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</si>
  <si>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</si>
  <si>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</si>
  <si>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</si>
  <si>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</si>
  <si>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</si>
  <si>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</si>
  <si>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</si>
  <si>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</si>
  <si>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</si>
  <si>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</si>
  <si>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</si>
  <si>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</si>
  <si>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</si>
  <si>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</si>
  <si>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</si>
  <si>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</si>
  <si>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</si>
  <si>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</si>
  <si>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</si>
  <si>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</si>
  <si>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</si>
  <si>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</si>
  <si>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</si>
  <si>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</si>
  <si>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</si>
  <si>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</si>
  <si>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</si>
  <si>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</si>
  <si>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</si>
  <si>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</si>
  <si>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</si>
  <si>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</si>
  <si>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</si>
  <si>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</si>
  <si>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</si>
  <si>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</si>
  <si>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</si>
  <si>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</si>
  <si>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</si>
  <si>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</si>
  <si>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</si>
  <si>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</si>
  <si>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</si>
  <si>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</si>
  <si>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</si>
  <si>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</si>
  <si>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</si>
  <si>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</si>
  <si>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</si>
  <si>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</si>
  <si>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</si>
  <si>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</si>
  <si>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</si>
  <si>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</si>
  <si>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</si>
  <si>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</si>
  <si>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</si>
  <si>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</si>
  <si>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</si>
  <si>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</si>
  <si>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</si>
  <si>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</si>
  <si>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</si>
  <si>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</si>
  <si>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</si>
  <si>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</si>
  <si>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</si>
  <si>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</si>
  <si>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</si>
  <si>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</si>
  <si>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</si>
  <si>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</si>
  <si>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</si>
  <si>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</si>
  <si>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</si>
  <si>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</si>
  <si>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</si>
  <si>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</si>
  <si>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</si>
  <si>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</si>
  <si>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</si>
  <si>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</si>
  <si>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</si>
  <si>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</si>
  <si>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</si>
  <si>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</si>
  <si>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</si>
  <si>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</si>
  <si>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</si>
  <si>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</si>
  <si>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</si>
  <si>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</si>
  <si>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</si>
  <si>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</si>
  <si>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</si>
  <si>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</si>
  <si>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</si>
  <si>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</si>
  <si>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</si>
  <si>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</si>
  <si>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</si>
  <si>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</si>
  <si>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</si>
  <si>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</si>
  <si>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</si>
  <si>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</si>
  <si>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</si>
  <si>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</si>
  <si>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</si>
  <si>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</si>
  <si>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</si>
  <si>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</si>
  <si>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</si>
  <si>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</si>
  <si>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</si>
  <si>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</si>
  <si>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</si>
  <si>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</si>
  <si>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</si>
  <si>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</si>
  <si>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</si>
  <si>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</si>
  <si>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</si>
  <si>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</si>
  <si>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</si>
  <si>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</si>
  <si>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</si>
  <si>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</si>
  <si>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</si>
  <si>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</si>
  <si>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</si>
  <si>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</si>
  <si>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</si>
  <si>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</si>
  <si>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</si>
  <si>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</si>
  <si>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</si>
  <si>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</si>
  <si>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</si>
  <si>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</si>
  <si>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</si>
  <si>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</si>
  <si>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</si>
  <si>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</si>
  <si>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</si>
  <si>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</si>
  <si>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</si>
  <si>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</si>
  <si>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</si>
  <si>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</si>
  <si>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</si>
  <si>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</si>
  <si>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</si>
  <si>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</si>
  <si>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</si>
  <si>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</si>
  <si>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</si>
  <si>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</si>
  <si>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</si>
  <si>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</si>
  <si>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</si>
  <si>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</si>
  <si>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</si>
  <si>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</si>
  <si>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</si>
  <si>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</si>
  <si>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</si>
  <si>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</si>
  <si>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</si>
  <si>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</si>
  <si>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</si>
  <si>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</si>
  <si>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</si>
  <si>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</si>
  <si>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</si>
  <si>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</si>
  <si>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</si>
  <si>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</si>
  <si>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</si>
  <si>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</si>
  <si>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</si>
  <si>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</si>
  <si>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</si>
  <si>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</si>
  <si>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</si>
  <si>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</si>
  <si>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</si>
  <si>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</si>
  <si>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</si>
  <si>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</si>
  <si>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</si>
  <si>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</si>
  <si>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</si>
  <si>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</si>
  <si>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</si>
  <si>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</si>
  <si>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</si>
  <si>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</si>
  <si>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</si>
  <si>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</si>
  <si>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</si>
  <si>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</si>
  <si>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</si>
  <si>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</si>
  <si>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</si>
  <si>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</si>
  <si>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</si>
  <si>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</si>
  <si>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</si>
  <si>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</si>
  <si>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</si>
  <si>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</si>
  <si>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</si>
  <si>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</si>
  <si>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</si>
  <si>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</si>
  <si>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</si>
  <si>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</si>
  <si>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</si>
  <si>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</si>
  <si>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</si>
  <si>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</si>
  <si>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</si>
  <si>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</si>
  <si>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</si>
  <si>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</si>
  <si>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</si>
  <si>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</si>
  <si>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</si>
  <si>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</si>
  <si>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</si>
  <si>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</si>
  <si>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</si>
  <si>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</si>
  <si>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</si>
  <si>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</si>
  <si>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</si>
  <si>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</si>
  <si>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</si>
  <si>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</si>
  <si>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</si>
  <si>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</si>
  <si>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</si>
  <si>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</si>
  <si>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</si>
  <si>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</si>
  <si>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</si>
  <si>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</si>
  <si>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</si>
  <si>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</si>
  <si>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</si>
  <si>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</si>
  <si>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</si>
  <si>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</si>
  <si>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</si>
  <si>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</si>
  <si>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</si>
  <si>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</si>
  <si>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</si>
  <si>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</si>
  <si>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</si>
  <si>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</si>
  <si>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</si>
  <si>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</si>
  <si>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</si>
  <si>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</si>
  <si>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</si>
  <si>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</si>
  <si>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</si>
  <si>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</si>
  <si>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</si>
  <si>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</si>
  <si>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</si>
  <si>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</si>
  <si>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</si>
  <si>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</si>
  <si>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</si>
  <si>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</si>
  <si>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</si>
  <si>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</si>
  <si>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</si>
  <si>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</si>
  <si>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</si>
  <si>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</si>
  <si>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</si>
  <si>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</si>
  <si>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</si>
  <si>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</si>
  <si>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</si>
  <si>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</si>
  <si>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</si>
  <si>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</si>
  <si>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</si>
  <si>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</si>
  <si>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</si>
  <si>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</si>
  <si>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</si>
  <si>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</si>
  <si>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</si>
  <si>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</si>
  <si>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</si>
  <si>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</si>
  <si>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</si>
  <si>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</si>
  <si>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</si>
  <si>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</si>
  <si>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</si>
  <si>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</si>
  <si>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</si>
  <si>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</si>
  <si>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</si>
  <si>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</si>
  <si>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</si>
  <si>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</si>
  <si>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</si>
  <si>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</si>
  <si>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</si>
  <si>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</si>
  <si>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</si>
  <si>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</si>
  <si>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</si>
  <si>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</si>
  <si>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</si>
  <si>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</si>
  <si>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</si>
  <si>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</si>
  <si>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</si>
  <si>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</si>
  <si>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</si>
  <si>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</si>
  <si>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</si>
  <si>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</si>
  <si>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</si>
  <si>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</si>
  <si>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</si>
  <si>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</si>
  <si>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</si>
  <si>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</si>
  <si>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</si>
  <si>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</si>
  <si>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</si>
  <si>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</si>
  <si>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</si>
  <si>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</si>
  <si>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</si>
  <si>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</si>
  <si>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</si>
  <si>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</si>
  <si>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</si>
  <si>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</si>
  <si>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</si>
  <si>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</si>
  <si>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</si>
  <si>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</si>
  <si>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</si>
  <si>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</si>
  <si>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</si>
  <si>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</si>
  <si>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</si>
  <si>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</si>
  <si>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</si>
  <si>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</si>
  <si>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</si>
  <si>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</si>
  <si>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</si>
  <si>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</si>
  <si>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</si>
  <si>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</si>
  <si>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</si>
  <si>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</si>
  <si>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</si>
  <si>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</si>
  <si>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</si>
  <si>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</si>
  <si>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</si>
  <si>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</si>
  <si>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</si>
  <si>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</si>
  <si>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</si>
  <si>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</si>
  <si>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</si>
  <si>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</si>
  <si>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</si>
  <si>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</si>
  <si>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</si>
  <si>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</si>
  <si>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</si>
  <si>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</si>
  <si>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</si>
  <si>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</si>
  <si>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</si>
  <si>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</si>
  <si>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</si>
  <si>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</si>
  <si>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</si>
  <si>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</si>
  <si>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</si>
  <si>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</si>
  <si>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</si>
  <si>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</si>
  <si>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</si>
  <si>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</si>
  <si>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</si>
  <si>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</si>
  <si>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</si>
  <si>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</si>
  <si>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</si>
  <si>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</si>
  <si>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</si>
  <si>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</si>
  <si>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</si>
  <si>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</si>
  <si>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</si>
  <si>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</si>
  <si>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</si>
  <si>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</si>
  <si>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</si>
  <si>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</si>
  <si>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</si>
  <si>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</si>
  <si>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</si>
  <si>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</si>
  <si>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</si>
  <si>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</si>
  <si>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</si>
  <si>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</si>
  <si>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</si>
  <si>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</si>
  <si>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</si>
  <si>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</si>
  <si>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</si>
  <si>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</si>
  <si>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</si>
  <si>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</si>
  <si>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</si>
  <si>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</si>
  <si>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</si>
  <si>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</si>
  <si>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</si>
  <si>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</si>
  <si>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</si>
  <si>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</si>
  <si>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</si>
  <si>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</si>
  <si>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</si>
  <si>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</si>
  <si>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</si>
  <si>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</si>
  <si>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</si>
  <si>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</si>
  <si>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</si>
  <si>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</si>
  <si>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</si>
  <si>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</si>
  <si>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</si>
  <si>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</si>
  <si>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</si>
  <si>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</si>
  <si>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</si>
  <si>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</si>
  <si>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</si>
  <si>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</si>
  <si>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</si>
  <si>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</si>
  <si>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</si>
  <si>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</si>
  <si>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</si>
  <si>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</si>
  <si>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</si>
  <si>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</si>
  <si>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</si>
  <si>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</si>
  <si>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</si>
  <si>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</si>
  <si>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</si>
  <si>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</si>
  <si>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</si>
  <si>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</si>
  <si>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</si>
  <si>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</si>
  <si>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</si>
  <si>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</si>
  <si>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</si>
  <si>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</si>
  <si>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</si>
  <si>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</si>
  <si>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</si>
  <si>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</si>
  <si>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</si>
  <si>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</si>
  <si>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</si>
  <si>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</si>
  <si>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</si>
  <si>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</si>
  <si>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</si>
  <si>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</si>
  <si>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</si>
  <si>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</si>
  <si>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</si>
  <si>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</si>
  <si>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</si>
  <si>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</si>
  <si>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</si>
  <si>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</si>
  <si>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</si>
  <si>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</si>
  <si>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</si>
  <si>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</si>
  <si>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</si>
  <si>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</si>
  <si>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</si>
  <si>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</si>
  <si>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</si>
  <si>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</si>
  <si>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</si>
  <si>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</si>
  <si>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</si>
  <si>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</si>
  <si>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</si>
  <si>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</si>
  <si>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</si>
  <si>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</si>
  <si>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</si>
  <si>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</si>
  <si>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</si>
  <si>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</si>
  <si>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</si>
  <si>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</si>
  <si>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</si>
  <si>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</si>
  <si>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</si>
  <si>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</si>
  <si>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</si>
  <si>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</si>
  <si>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</si>
  <si>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</si>
  <si>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</si>
  <si>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</si>
  <si>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</si>
  <si>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</si>
  <si>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</si>
  <si>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</si>
  <si>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</si>
  <si>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</si>
  <si>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</si>
  <si>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</si>
  <si>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</si>
  <si>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</si>
  <si>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</si>
  <si>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</si>
  <si>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</si>
  <si>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</si>
  <si>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</si>
  <si>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</si>
  <si>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</si>
  <si>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</si>
  <si>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</si>
  <si>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</si>
  <si>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</si>
  <si>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</si>
  <si>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</si>
  <si>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</si>
  <si>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</si>
  <si>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</si>
  <si>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</si>
  <si>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</si>
  <si>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</si>
  <si>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</si>
  <si>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</si>
  <si>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</si>
  <si>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</si>
  <si>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</si>
  <si>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</si>
  <si>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</si>
  <si>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</si>
  <si>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</si>
  <si>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</si>
  <si>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</si>
  <si>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</si>
  <si>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</si>
  <si>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</si>
  <si>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</si>
  <si>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</si>
  <si>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</si>
  <si>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</si>
  <si>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</si>
  <si>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</si>
  <si>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</si>
  <si>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</si>
  <si>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</si>
  <si>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</si>
  <si>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</si>
  <si>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</si>
  <si>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</si>
  <si>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</si>
  <si>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</si>
  <si>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</si>
  <si>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</si>
  <si>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</si>
  <si>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</si>
  <si>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</si>
  <si>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</si>
  <si>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</si>
  <si>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</si>
  <si>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</si>
  <si>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</si>
  <si>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</si>
  <si>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</si>
  <si>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</si>
  <si>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</si>
  <si>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</si>
  <si>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</si>
  <si>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</si>
  <si>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</si>
  <si>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</si>
  <si>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</si>
  <si>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</si>
  <si>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</si>
  <si>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</si>
  <si>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</si>
  <si>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</si>
  <si>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</si>
  <si>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</si>
  <si>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</si>
  <si>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</si>
  <si>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</si>
  <si>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</si>
  <si>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</si>
  <si>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</si>
  <si>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</si>
  <si>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</si>
  <si>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</si>
  <si>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</si>
  <si>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</si>
  <si>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</si>
  <si>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</si>
  <si>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</si>
  <si>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</si>
  <si>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</si>
  <si>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</si>
  <si>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</si>
  <si>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</si>
  <si>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</si>
  <si>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</si>
  <si>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</si>
  <si>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</si>
  <si>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</si>
  <si>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</si>
  <si>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</si>
  <si>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</si>
  <si>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</si>
  <si>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</si>
  <si>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</si>
  <si>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</si>
  <si>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</si>
  <si>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</si>
  <si>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</si>
  <si>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</si>
  <si>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</si>
  <si>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</si>
  <si>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</si>
  <si>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</si>
  <si>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</si>
  <si>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</si>
  <si>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</si>
  <si>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</si>
  <si>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</si>
  <si>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</si>
  <si>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</si>
  <si>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</si>
  <si>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</si>
  <si>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</si>
  <si>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</si>
  <si>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</si>
  <si>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</si>
  <si>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</si>
  <si>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</si>
  <si>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</si>
  <si>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</si>
  <si>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</si>
  <si>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</si>
  <si>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</si>
  <si>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</si>
  <si>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</si>
  <si>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</si>
  <si>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</si>
  <si>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</si>
  <si>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</si>
  <si>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</si>
  <si>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</si>
  <si>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</si>
  <si>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</si>
  <si>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</si>
  <si>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</si>
  <si>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</si>
  <si>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</si>
  <si>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</si>
  <si>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</si>
  <si>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</si>
  <si>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</si>
  <si>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</si>
  <si>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</si>
  <si>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</si>
  <si>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</si>
  <si>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</si>
  <si>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</si>
  <si>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</si>
  <si>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</si>
  <si>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</si>
  <si>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</si>
  <si>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</si>
  <si>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</si>
  <si>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</si>
  <si>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</si>
  <si>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</si>
  <si>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</si>
  <si>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</si>
  <si>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</si>
  <si>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</si>
  <si>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</si>
  <si>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</si>
  <si>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</si>
  <si>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</si>
  <si>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</si>
  <si>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</si>
  <si>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</si>
  <si>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</si>
  <si>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</si>
  <si>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</si>
  <si>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</si>
  <si>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</si>
  <si>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</si>
  <si>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</si>
  <si>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</si>
  <si>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</si>
  <si>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</si>
  <si>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</si>
  <si>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</si>
  <si>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</si>
  <si>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</si>
  <si>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</si>
  <si>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</si>
  <si>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</si>
  <si>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</si>
  <si>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</si>
  <si>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</si>
  <si>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</si>
  <si>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</si>
  <si>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</si>
  <si>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</si>
  <si>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</si>
  <si>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</si>
  <si>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</si>
  <si>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</si>
  <si>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</si>
  <si>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</si>
  <si>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</si>
  <si>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</si>
  <si>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</si>
  <si>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</si>
  <si>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</si>
  <si>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</si>
  <si>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</si>
  <si>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</si>
  <si>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</si>
  <si>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</si>
  <si>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</si>
  <si>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</si>
  <si>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</si>
  <si>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</si>
  <si>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</si>
  <si>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</si>
  <si>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</si>
  <si>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</si>
  <si>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</si>
  <si>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</si>
  <si>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</si>
  <si>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</si>
  <si>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</si>
  <si>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</si>
  <si>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</si>
  <si>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</si>
  <si>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</si>
  <si>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</si>
  <si>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</si>
  <si>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</si>
  <si>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</si>
  <si>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</si>
  <si>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</si>
  <si>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</si>
  <si>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</si>
  <si>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</si>
  <si>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</si>
  <si>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</si>
  <si>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</si>
  <si>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</si>
  <si>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</si>
  <si>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</si>
  <si>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</si>
  <si>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</si>
  <si>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</si>
  <si>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</si>
  <si>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</si>
  <si>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</si>
  <si>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</si>
  <si>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</si>
  <si>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</si>
  <si>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</si>
  <si>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</si>
  <si>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</si>
  <si>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</si>
  <si>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</si>
  <si>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</si>
  <si>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</si>
  <si>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</si>
  <si>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</si>
  <si>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</si>
  <si>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</si>
  <si>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</si>
  <si>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</si>
  <si>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</si>
  <si>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</si>
  <si>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</si>
  <si>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</si>
  <si>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</si>
  <si>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</si>
  <si>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</si>
  <si>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</si>
  <si>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</si>
  <si>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</si>
  <si>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</si>
  <si>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</si>
  <si>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</si>
  <si>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</si>
  <si>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</si>
  <si>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</si>
  <si>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</si>
  <si>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</si>
  <si>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</si>
  <si>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</si>
  <si>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</si>
  <si>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</si>
  <si>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</si>
  <si>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</si>
  <si>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</si>
  <si>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</si>
  <si>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</si>
  <si>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</si>
  <si>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</si>
  <si>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</si>
  <si>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</si>
  <si>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</si>
  <si>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</si>
  <si>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</si>
  <si>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</si>
  <si>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</si>
  <si>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</si>
  <si>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</si>
  <si>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</si>
  <si>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</si>
  <si>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</si>
  <si>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</si>
  <si>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</si>
  <si>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</si>
  <si>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</si>
  <si>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</si>
  <si>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</si>
  <si>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</si>
  <si>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</si>
  <si>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</si>
  <si>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</si>
  <si>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</si>
  <si>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</si>
  <si>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</si>
  <si>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</si>
  <si>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</si>
  <si>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</si>
  <si>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</si>
  <si>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</si>
  <si>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</si>
  <si>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</si>
  <si>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</si>
  <si>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</si>
  <si>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</si>
  <si>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</si>
  <si>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</si>
  <si>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</si>
  <si>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</si>
  <si>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</si>
  <si>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</si>
  <si>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</si>
  <si>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</si>
  <si>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</si>
  <si>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</si>
  <si>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</si>
  <si>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</si>
  <si>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</si>
  <si>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</si>
  <si>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</si>
  <si>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</si>
  <si>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</si>
  <si>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</si>
  <si>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</si>
  <si>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</si>
  <si>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</si>
  <si>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</si>
  <si>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</si>
  <si>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</si>
  <si>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</si>
  <si>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</si>
  <si>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</si>
  <si>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</si>
  <si>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</si>
  <si>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</si>
  <si>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</si>
  <si>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</si>
  <si>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</si>
  <si>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</si>
  <si>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</si>
  <si>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</si>
  <si>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</si>
  <si>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</si>
  <si>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</si>
  <si>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</si>
  <si>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</si>
  <si>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</si>
  <si>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</si>
  <si>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</si>
  <si>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</si>
  <si>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</si>
  <si>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</si>
  <si>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</si>
  <si>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</si>
  <si>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</si>
  <si>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</si>
  <si>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</si>
  <si>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</si>
  <si>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</si>
  <si>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</si>
  <si>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</si>
  <si>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</si>
  <si>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</si>
  <si>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</si>
  <si>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</si>
  <si>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</si>
  <si>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</si>
  <si>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</si>
  <si>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</si>
  <si>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</si>
  <si>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</si>
  <si>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</si>
  <si>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</si>
  <si>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</si>
  <si>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</si>
  <si>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</si>
  <si>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</si>
  <si>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</si>
  <si>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</si>
  <si>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</si>
  <si>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</si>
  <si>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</si>
  <si>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</si>
  <si>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</si>
  <si>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</si>
  <si>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</si>
  <si>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</si>
  <si>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</si>
  <si>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</si>
  <si>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</si>
  <si>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</si>
  <si>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</si>
  <si>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</si>
  <si>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</si>
  <si>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</si>
  <si>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</si>
  <si>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</si>
  <si>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</si>
  <si>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</si>
  <si>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</si>
  <si>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</si>
  <si>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</si>
  <si>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</si>
  <si>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</si>
  <si>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</si>
  <si>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</si>
  <si>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</si>
  <si>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</si>
  <si>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</si>
  <si>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</si>
  <si>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</si>
  <si>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</si>
  <si>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</si>
  <si>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</si>
  <si>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</si>
  <si>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</si>
  <si>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</si>
  <si>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</si>
  <si>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</si>
  <si>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</si>
  <si>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</si>
  <si>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</si>
  <si>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</si>
  <si>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</si>
  <si>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</si>
  <si>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</si>
  <si>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</si>
  <si>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</si>
  <si>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</si>
  <si>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</si>
  <si>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</si>
  <si>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</si>
  <si>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</si>
  <si>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</si>
  <si>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</si>
  <si>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</si>
  <si>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</si>
  <si>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</si>
  <si>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</si>
  <si>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</si>
  <si>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</si>
  <si>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</si>
  <si>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</si>
  <si>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</si>
  <si>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</si>
  <si>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</si>
  <si>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</si>
  <si>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</si>
  <si>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</si>
  <si>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</si>
  <si>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</si>
  <si>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</si>
  <si>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</si>
  <si>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</si>
  <si>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</si>
  <si>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</si>
  <si>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</si>
  <si>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</si>
  <si>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</si>
  <si>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</si>
  <si>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</si>
  <si>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</si>
  <si>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</si>
  <si>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</si>
  <si>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</si>
  <si>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</si>
  <si>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</si>
  <si>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</si>
  <si>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</si>
  <si>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</si>
  <si>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</si>
  <si>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</si>
  <si>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</si>
  <si>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</si>
  <si>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</si>
  <si>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</si>
  <si>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</si>
  <si>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</si>
  <si>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</si>
  <si>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</si>
  <si>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</si>
  <si>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</si>
  <si>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</si>
  <si>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</si>
  <si>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</si>
  <si>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</si>
  <si>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</si>
  <si>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</si>
  <si>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</si>
  <si>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</si>
  <si>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</si>
  <si>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</si>
  <si>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</si>
  <si>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</si>
  <si>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</si>
  <si>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</si>
  <si>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</si>
  <si>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</si>
  <si>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</si>
  <si>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</si>
  <si>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</si>
  <si>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</si>
  <si>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</si>
  <si>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</si>
  <si>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</si>
  <si>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</si>
  <si>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</si>
  <si>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</si>
  <si>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</si>
  <si>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</si>
  <si>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</si>
  <si>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</si>
  <si>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</si>
  <si>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</si>
  <si>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</si>
  <si>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</si>
  <si>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</si>
  <si>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</si>
  <si>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</si>
  <si>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</si>
  <si>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</si>
  <si>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</si>
  <si>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</si>
  <si>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</si>
  <si>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</si>
  <si>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</si>
  <si>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</si>
  <si>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</si>
  <si>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</si>
  <si>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</si>
  <si>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</si>
  <si>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</si>
  <si>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</si>
  <si>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</si>
  <si>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</si>
  <si>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</si>
  <si>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</si>
  <si>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</si>
  <si>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</si>
  <si>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</si>
  <si>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</si>
  <si>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</si>
  <si>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</si>
  <si>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</si>
  <si>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</si>
  <si>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</si>
  <si>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</si>
  <si>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</si>
  <si>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</si>
  <si>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</si>
  <si>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</si>
  <si>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</si>
  <si>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</si>
  <si>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</si>
  <si>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</si>
  <si>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</si>
  <si>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</si>
  <si>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</si>
  <si>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</si>
  <si>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</si>
  <si>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</si>
  <si>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</si>
  <si>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</si>
  <si>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</si>
  <si>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</si>
  <si>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</si>
  <si>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</si>
  <si>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</si>
  <si>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</si>
  <si>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</si>
  <si>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</si>
  <si>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</si>
  <si>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</si>
  <si>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</si>
  <si>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</si>
  <si>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</si>
  <si>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</si>
  <si>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</si>
  <si>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</si>
  <si>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</si>
  <si>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</si>
  <si>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</si>
  <si>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</si>
  <si>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</si>
  <si>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</si>
  <si>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</si>
  <si>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</si>
  <si>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</si>
  <si>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</si>
  <si>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</si>
  <si>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</si>
  <si>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</si>
  <si>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</si>
  <si>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</si>
  <si>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</si>
  <si>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</si>
  <si>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</si>
  <si>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</si>
  <si>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</si>
  <si>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</si>
  <si>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</si>
  <si>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</si>
  <si>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</si>
  <si>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</si>
  <si>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</si>
  <si>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</si>
  <si>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</si>
  <si>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</si>
  <si>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</si>
  <si>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</si>
  <si>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</si>
  <si>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</si>
  <si>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</si>
  <si>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</si>
  <si>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</si>
  <si>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</si>
  <si>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</si>
  <si>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</si>
  <si>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</si>
  <si>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</si>
  <si>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</si>
  <si>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</si>
  <si>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</si>
  <si>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</si>
  <si>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</si>
  <si>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</si>
  <si>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</si>
  <si>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</si>
  <si>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</si>
  <si>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</si>
  <si>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</si>
  <si>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</si>
  <si>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</si>
  <si>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</si>
  <si>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</si>
  <si>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</si>
  <si>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</si>
  <si>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</si>
  <si>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</si>
  <si>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</si>
  <si>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</si>
  <si>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</si>
  <si>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</si>
  <si>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</si>
  <si>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</si>
  <si>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</si>
  <si>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</si>
  <si>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</si>
  <si>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</si>
  <si>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</si>
  <si>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</si>
  <si>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</si>
  <si>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</si>
  <si>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</si>
  <si>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</si>
  <si>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</si>
  <si>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</si>
  <si>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</si>
  <si>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</si>
  <si>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</si>
  <si>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</si>
  <si>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</si>
  <si>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</si>
  <si>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</si>
  <si>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</si>
  <si>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</si>
  <si>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</si>
  <si>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</si>
  <si>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</si>
  <si>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</si>
  <si>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</si>
  <si>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</si>
  <si>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</si>
  <si>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</si>
  <si>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</si>
  <si>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</si>
  <si>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</si>
  <si>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</si>
  <si>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</si>
  <si>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</si>
  <si>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</si>
  <si>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</si>
  <si>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</si>
  <si>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</si>
  <si>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</si>
  <si>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</si>
  <si>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</si>
  <si>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</si>
  <si>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</si>
  <si>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</si>
  <si>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</si>
  <si>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</si>
  <si>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</si>
  <si>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</si>
  <si>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</si>
  <si>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</si>
  <si>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</si>
  <si>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</si>
  <si>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</si>
  <si>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</si>
  <si>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</si>
  <si>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</si>
  <si>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</si>
  <si>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</si>
  <si>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</si>
  <si>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</si>
  <si>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</si>
  <si>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</si>
  <si>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</si>
  <si>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</si>
  <si>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</si>
  <si>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</si>
  <si>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</si>
  <si>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</si>
  <si>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</si>
  <si>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</si>
  <si>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</si>
  <si>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</si>
  <si>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</si>
  <si>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</si>
  <si>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</si>
  <si>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</si>
  <si>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</si>
  <si>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</si>
  <si>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</si>
  <si>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</si>
  <si>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</si>
  <si>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</si>
  <si>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</si>
  <si>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</si>
  <si>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</si>
  <si>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</si>
  <si>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</si>
  <si>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</si>
  <si>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</si>
  <si>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</si>
  <si>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</si>
  <si>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</si>
  <si>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</si>
  <si>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</si>
  <si>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</si>
  <si>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</si>
  <si>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</si>
  <si>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</si>
  <si>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</si>
  <si>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</si>
  <si>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</si>
  <si>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</si>
  <si>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</si>
  <si>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</si>
  <si>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</si>
  <si>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</si>
  <si>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</si>
  <si>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</si>
  <si>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</si>
  <si>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</si>
  <si>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</si>
  <si>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</si>
  <si>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</si>
  <si>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</si>
  <si>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</si>
  <si>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</si>
  <si>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</si>
  <si>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</si>
  <si>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</si>
  <si>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</si>
  <si>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</si>
  <si>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</si>
  <si>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</si>
  <si>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</si>
  <si>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</si>
  <si>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</si>
  <si>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</si>
  <si>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</si>
  <si>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</si>
  <si>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</si>
  <si>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</si>
  <si>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</si>
  <si>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</si>
  <si>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</si>
  <si>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</si>
  <si>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</si>
  <si>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</si>
  <si>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</si>
  <si>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</si>
  <si>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</si>
  <si>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</si>
  <si>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</si>
  <si>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</si>
  <si>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</si>
  <si>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</si>
  <si>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</si>
  <si>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</si>
  <si>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</si>
  <si>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</si>
  <si>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</si>
  <si>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</si>
  <si>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</si>
  <si>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</si>
  <si>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</si>
  <si>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</si>
  <si>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</si>
  <si>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</si>
  <si>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</si>
  <si>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</si>
  <si>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</si>
  <si>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</si>
  <si>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</si>
  <si>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</si>
  <si>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</si>
  <si>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</si>
  <si>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</si>
  <si>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</si>
  <si>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</si>
  <si>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</si>
  <si>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</si>
  <si>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</si>
  <si>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</si>
  <si>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</si>
  <si>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</si>
  <si>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</si>
  <si>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</si>
  <si>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</si>
  <si>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</si>
  <si>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</si>
  <si>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</si>
  <si>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</si>
  <si>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</si>
  <si>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</si>
  <si>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</si>
  <si>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</si>
  <si>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</si>
  <si>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</si>
  <si>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</si>
  <si>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</si>
  <si>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</si>
  <si>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</si>
  <si>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</si>
  <si>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</si>
  <si>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</si>
  <si>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</si>
  <si>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</si>
  <si>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</si>
  <si>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</si>
  <si>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</si>
  <si>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</si>
  <si>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</si>
  <si>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</si>
  <si>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</si>
  <si>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</si>
  <si>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</si>
  <si>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</si>
  <si>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</si>
  <si>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</si>
  <si>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</si>
  <si>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</si>
  <si>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</si>
  <si>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</si>
  <si>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</si>
  <si>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</si>
  <si>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</si>
  <si>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</si>
  <si>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</si>
  <si>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</si>
  <si>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</si>
  <si>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</si>
  <si>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</si>
  <si>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</si>
  <si>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</si>
  <si>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</si>
  <si>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</si>
  <si>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</si>
  <si>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</si>
  <si>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</si>
  <si>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</si>
  <si>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</si>
  <si>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</si>
  <si>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</si>
  <si>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</si>
  <si>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</si>
  <si>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</si>
  <si>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</si>
  <si>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</si>
  <si>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</si>
  <si>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</si>
  <si>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</si>
  <si>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</si>
  <si>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</si>
  <si>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</si>
  <si>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</si>
  <si>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</si>
  <si>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</si>
  <si>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</si>
  <si>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</si>
  <si>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</si>
  <si>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</si>
  <si>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</si>
  <si>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</si>
  <si>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</si>
  <si>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</si>
  <si>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</si>
  <si>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</si>
  <si>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</si>
  <si>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</si>
  <si>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</si>
  <si>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</si>
  <si>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</si>
  <si>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</si>
  <si>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</si>
  <si>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</si>
  <si>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</si>
  <si>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</si>
  <si>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</si>
  <si>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</si>
  <si>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</si>
  <si>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</si>
  <si>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</si>
  <si>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</si>
  <si>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</si>
  <si>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</si>
  <si>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</si>
  <si>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</si>
  <si>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</si>
  <si>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</si>
  <si>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</si>
  <si>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</si>
  <si>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</si>
  <si>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</si>
  <si>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</si>
  <si>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</si>
  <si>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</si>
  <si>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</si>
  <si>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</si>
  <si>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</si>
  <si>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</si>
  <si>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</si>
  <si>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</si>
  <si>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</si>
  <si>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</si>
  <si>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</si>
  <si>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</si>
  <si>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</si>
  <si>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</si>
  <si>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</si>
  <si>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</si>
  <si>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</si>
  <si>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</si>
  <si>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</si>
  <si>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</si>
  <si>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</si>
  <si>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</si>
  <si>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</si>
  <si>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</si>
  <si>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</si>
  <si>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</si>
  <si>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</si>
  <si>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</si>
  <si>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</si>
  <si>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</si>
  <si>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</si>
  <si>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</si>
  <si>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</si>
  <si>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</si>
  <si>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</si>
  <si>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</si>
  <si>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</si>
  <si>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</si>
  <si>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</si>
  <si>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</si>
  <si>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</si>
  <si>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</si>
  <si>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</si>
  <si>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</si>
  <si>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</si>
  <si>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</si>
  <si>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</si>
  <si>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</si>
  <si>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</si>
  <si>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</si>
  <si>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</si>
  <si>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</si>
  <si>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</si>
  <si>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</si>
  <si>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</si>
  <si>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</si>
  <si>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</si>
  <si>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</si>
  <si>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</si>
  <si>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</si>
  <si>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</si>
  <si>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</si>
  <si>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</si>
  <si>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</si>
  <si>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</si>
  <si>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</si>
  <si>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</si>
  <si>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</si>
  <si>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</si>
  <si>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</si>
  <si>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</si>
  <si>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</si>
  <si>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</si>
  <si>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</si>
  <si>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</si>
  <si>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</si>
  <si>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</si>
  <si>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</si>
  <si>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</si>
  <si>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</si>
  <si>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</si>
  <si>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</si>
  <si>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</si>
  <si>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</si>
  <si>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</si>
  <si>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</si>
  <si>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</si>
  <si>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</si>
  <si>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</si>
  <si>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</si>
  <si>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</si>
  <si>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</si>
  <si>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</si>
  <si>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</si>
  <si>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</si>
  <si>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</si>
  <si>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</si>
  <si>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</si>
  <si>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</si>
  <si>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</si>
  <si>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</si>
  <si>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</si>
  <si>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</si>
  <si>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</si>
  <si>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</si>
  <si>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</si>
  <si>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</si>
  <si>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</si>
  <si>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</si>
  <si>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</si>
  <si>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</si>
  <si>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</si>
  <si>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</si>
  <si>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</si>
  <si>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</si>
  <si>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</si>
  <si>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</si>
  <si>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</si>
  <si>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</si>
  <si>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</si>
  <si>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</si>
  <si>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</si>
  <si>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</si>
  <si>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</si>
  <si>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</si>
  <si>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</si>
  <si>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</si>
  <si>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</si>
  <si>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</si>
  <si>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</si>
  <si>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</si>
  <si>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</si>
  <si>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</si>
  <si>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</si>
  <si>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</si>
  <si>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</si>
  <si>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</si>
  <si>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</si>
  <si>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</si>
  <si>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</si>
  <si>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</si>
  <si>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</si>
  <si>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</si>
  <si>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</si>
  <si>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</si>
  <si>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</si>
  <si>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</si>
  <si>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</si>
  <si>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</si>
  <si>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</si>
  <si>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</si>
  <si>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</si>
  <si>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</si>
  <si>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</si>
  <si>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</si>
  <si>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</si>
  <si>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</si>
  <si>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</si>
  <si>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</si>
  <si>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</si>
  <si>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</si>
  <si>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</si>
  <si>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</si>
  <si>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</si>
  <si>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</si>
  <si>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</si>
  <si>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</si>
  <si>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</si>
  <si>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</si>
  <si>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</si>
  <si>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</si>
  <si>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</si>
  <si>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</si>
  <si>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</si>
  <si>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</si>
  <si>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</si>
  <si>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</si>
  <si>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</si>
  <si>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</si>
  <si>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</si>
  <si>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</si>
  <si>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</si>
  <si>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</si>
  <si>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</si>
  <si>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</si>
  <si>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</si>
  <si>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</si>
  <si>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</si>
  <si>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</si>
  <si>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</si>
  <si>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</si>
  <si>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</si>
  <si>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</si>
  <si>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</si>
  <si>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</si>
  <si>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</si>
  <si>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</si>
  <si>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</si>
  <si>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</si>
  <si>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</si>
  <si>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</si>
  <si>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</si>
  <si>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</si>
  <si>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</si>
  <si>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</si>
  <si>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</si>
  <si>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</si>
  <si>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</si>
  <si>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</si>
  <si>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</si>
  <si>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</si>
  <si>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</si>
  <si>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</si>
  <si>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</si>
  <si>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</si>
  <si>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</si>
  <si>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</si>
  <si>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</si>
  <si>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</si>
  <si>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</si>
  <si>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</si>
  <si>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</si>
  <si>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</si>
  <si>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</si>
  <si>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</si>
  <si>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</si>
  <si>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</si>
  <si>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</si>
  <si>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</si>
  <si>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</si>
  <si>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</si>
  <si>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</si>
  <si>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</si>
  <si>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</si>
  <si>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</si>
  <si>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</si>
  <si>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</si>
  <si>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</si>
  <si>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</si>
  <si>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</si>
  <si>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</si>
  <si>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</si>
  <si>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</si>
  <si>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</si>
  <si>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</si>
  <si>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</si>
  <si>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</si>
  <si>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</si>
  <si>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</si>
  <si>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</si>
  <si>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</si>
  <si>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</si>
  <si>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</si>
  <si>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</si>
  <si>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</si>
  <si>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</si>
  <si>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</si>
  <si>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</si>
  <si>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</si>
  <si>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</si>
  <si>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</si>
  <si>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</si>
  <si>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</si>
  <si>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</si>
  <si>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</si>
  <si>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</si>
  <si>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</si>
  <si>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</si>
  <si>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</si>
  <si>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</si>
  <si>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</si>
  <si>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</si>
  <si>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</si>
  <si>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</si>
  <si>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</si>
  <si>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</si>
  <si>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</si>
  <si>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</si>
  <si>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</si>
  <si>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</si>
  <si>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</si>
  <si>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</si>
  <si>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</si>
  <si>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</si>
  <si>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</si>
  <si>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</si>
  <si>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</si>
  <si>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</si>
  <si>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</si>
  <si>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</si>
  <si>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</si>
  <si>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</si>
  <si>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</si>
  <si>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</si>
  <si>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</si>
  <si>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</si>
  <si>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</si>
  <si>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</si>
  <si>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</si>
  <si>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</si>
  <si>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</si>
  <si>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</si>
  <si>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</si>
  <si>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</si>
  <si>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</si>
  <si>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</si>
  <si>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</si>
  <si>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</si>
  <si>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</si>
  <si>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</si>
  <si>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</si>
  <si>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</si>
  <si>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</si>
  <si>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</si>
  <si>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</si>
  <si>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</si>
  <si>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</si>
  <si>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</si>
  <si>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</si>
  <si>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</si>
  <si>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</si>
  <si>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</si>
  <si>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</si>
  <si>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</si>
  <si>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</si>
  <si>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</si>
  <si>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</si>
  <si>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</si>
  <si>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</si>
  <si>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</si>
  <si>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</si>
  <si>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</si>
  <si>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</si>
  <si>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</si>
  <si>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</si>
  <si>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</si>
  <si>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</si>
  <si>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</si>
  <si>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</si>
  <si>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</si>
  <si>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</si>
  <si>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</si>
  <si>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</si>
  <si>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</si>
  <si>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</si>
  <si>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</si>
  <si>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</si>
  <si>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</si>
  <si>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</si>
  <si>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</si>
  <si>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</si>
  <si>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</si>
  <si>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</si>
  <si>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</si>
  <si>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</si>
  <si>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</si>
  <si>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</si>
  <si>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</si>
  <si>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</si>
  <si>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</si>
  <si>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</si>
  <si>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</si>
  <si>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</si>
  <si>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</si>
  <si>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</si>
  <si>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</si>
  <si>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</si>
  <si>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</si>
  <si>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</si>
  <si>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</si>
  <si>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</si>
  <si>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</si>
  <si>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</si>
  <si>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</si>
  <si>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</si>
  <si>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</si>
  <si>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</si>
  <si>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</si>
  <si>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</si>
  <si>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</si>
  <si>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</si>
  <si>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</si>
  <si>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</si>
  <si>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</si>
  <si>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</si>
  <si>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</si>
  <si>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</si>
  <si>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</si>
  <si>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</si>
  <si>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</si>
  <si>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</si>
  <si>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</si>
  <si>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</si>
  <si>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</si>
  <si>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</si>
  <si>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</si>
  <si>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</si>
  <si>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</si>
  <si>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</si>
  <si>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</si>
  <si>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</si>
  <si>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</si>
  <si>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</si>
  <si>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</si>
  <si>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</si>
  <si>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</si>
  <si>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</si>
  <si>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</si>
  <si>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</si>
  <si>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</si>
  <si>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</si>
  <si>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</si>
  <si>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</si>
  <si>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</si>
  <si>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</si>
  <si>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</si>
  <si>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</si>
  <si>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</si>
  <si>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</si>
  <si>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</si>
  <si>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</si>
  <si>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</si>
  <si>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</si>
  <si>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</si>
  <si>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</si>
  <si>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</si>
  <si>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</si>
  <si>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</si>
  <si>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</si>
  <si>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</si>
  <si>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</si>
  <si>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</si>
  <si>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</si>
  <si>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</si>
  <si>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</si>
  <si>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</si>
  <si>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</si>
  <si>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</si>
  <si>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</si>
  <si>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</si>
  <si>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</si>
  <si>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</si>
  <si>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</si>
  <si>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</si>
  <si>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</si>
  <si>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</si>
  <si>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</si>
  <si>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</si>
  <si>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</si>
  <si>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</si>
  <si>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</si>
  <si>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</si>
  <si>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</si>
  <si>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</si>
  <si>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</si>
  <si>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</si>
  <si>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</si>
  <si>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</si>
  <si>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</si>
  <si>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</si>
  <si>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</si>
  <si>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</si>
  <si>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</si>
  <si>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</si>
  <si>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</si>
  <si>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</si>
  <si>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</si>
  <si>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</si>
  <si>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</si>
  <si>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</si>
  <si>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</si>
  <si>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</si>
  <si>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</si>
  <si>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</si>
  <si>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</si>
  <si>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</si>
  <si>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</si>
  <si>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</si>
  <si>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</si>
  <si>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</si>
  <si>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</si>
  <si>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</si>
  <si>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</si>
  <si>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</si>
  <si>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</si>
  <si>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</si>
  <si>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</si>
  <si>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</si>
  <si>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</si>
  <si>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</si>
  <si>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</si>
  <si>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</si>
  <si>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</si>
  <si>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</si>
  <si>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</si>
  <si>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</si>
  <si>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</si>
  <si>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</si>
  <si>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</si>
  <si>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</si>
  <si>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</si>
  <si>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</si>
  <si>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</si>
  <si>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</si>
  <si>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</si>
  <si>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</si>
  <si>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</si>
  <si>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</si>
  <si>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</si>
  <si>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</si>
  <si>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</si>
  <si>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</si>
  <si>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</si>
  <si>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</si>
  <si>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</si>
  <si>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</si>
  <si>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</si>
  <si>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</si>
  <si>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</si>
  <si>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</si>
  <si>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</si>
  <si>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</si>
  <si>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</si>
  <si>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</si>
  <si>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</si>
  <si>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</si>
  <si>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</si>
  <si>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</si>
  <si>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</si>
  <si>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</si>
  <si>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</si>
  <si>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</si>
  <si>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</si>
  <si>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</si>
  <si>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</si>
  <si>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</si>
  <si>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</si>
  <si>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</si>
  <si>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</si>
  <si>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</si>
  <si>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</si>
  <si>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</si>
  <si>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</si>
  <si>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</si>
  <si>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</si>
  <si>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</si>
  <si>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</si>
  <si>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</si>
  <si>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</si>
  <si>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</si>
  <si>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</si>
  <si>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</si>
  <si>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</si>
  <si>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</si>
  <si>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</si>
  <si>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</si>
  <si>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</si>
  <si>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</si>
  <si>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</si>
  <si>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</si>
  <si>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</si>
  <si>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</si>
  <si>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</si>
  <si>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</si>
  <si>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</si>
  <si>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</si>
  <si>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</si>
  <si>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</si>
  <si>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</si>
  <si>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</si>
  <si>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</si>
  <si>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</si>
  <si>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</si>
  <si>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</si>
  <si>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</si>
  <si>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</si>
  <si>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</si>
  <si>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</si>
  <si>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</si>
  <si>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</si>
  <si>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</si>
  <si>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</si>
  <si>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</si>
  <si>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</si>
  <si>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</si>
  <si>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</si>
  <si>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</si>
  <si>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</si>
  <si>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</si>
  <si>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</si>
  <si>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</si>
  <si>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</si>
  <si>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</si>
  <si>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</si>
  <si>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</si>
  <si>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</si>
  <si>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</si>
  <si>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</si>
  <si>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</si>
  <si>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</si>
  <si>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</si>
  <si>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</si>
  <si>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</si>
  <si>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</si>
  <si>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</si>
  <si>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</si>
  <si>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</si>
  <si>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</si>
  <si>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</si>
  <si>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</si>
  <si>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</si>
  <si>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</si>
  <si>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</si>
  <si>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</si>
  <si>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</si>
  <si>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</si>
  <si>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</si>
  <si>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</si>
  <si>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</si>
  <si>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</si>
  <si>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</si>
  <si>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</si>
  <si>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</si>
  <si>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</si>
  <si>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</si>
  <si>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</si>
  <si>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</si>
  <si>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</si>
  <si>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</si>
  <si>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</si>
  <si>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</si>
  <si>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</si>
  <si>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</si>
  <si>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</si>
  <si>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</si>
  <si>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</si>
  <si>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</si>
  <si>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</si>
  <si>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</si>
  <si>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</si>
  <si>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</si>
  <si>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</si>
  <si>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</si>
  <si>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</si>
  <si>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</si>
  <si>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</si>
  <si>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</si>
  <si>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</si>
  <si>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</si>
  <si>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</si>
  <si>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</si>
  <si>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</si>
  <si>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</si>
  <si>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</si>
  <si>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</si>
  <si>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</si>
  <si>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</si>
  <si>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</si>
  <si>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</si>
  <si>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</si>
  <si>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</si>
  <si>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</si>
  <si>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</si>
  <si>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</si>
  <si>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</si>
  <si>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</si>
  <si>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</si>
  <si>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</si>
  <si>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</si>
  <si>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</si>
  <si>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</si>
  <si>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</si>
  <si>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</si>
  <si>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</si>
  <si>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</si>
  <si>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</si>
  <si>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</si>
  <si>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</si>
  <si>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</si>
  <si>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</si>
  <si>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</si>
  <si>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</si>
  <si>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</si>
  <si>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</si>
  <si>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</si>
  <si>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</si>
  <si>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</si>
  <si>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</si>
  <si>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</si>
  <si>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</si>
  <si>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</si>
  <si>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</si>
  <si>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</si>
  <si>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</si>
  <si>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</si>
  <si>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</si>
  <si>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</si>
  <si>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</si>
  <si>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</si>
  <si>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</si>
  <si>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</si>
  <si>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</si>
  <si>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</si>
  <si>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</si>
  <si>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</si>
  <si>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</si>
  <si>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</si>
  <si>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</si>
  <si>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</si>
  <si>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</si>
  <si>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</si>
  <si>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</si>
  <si>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</si>
  <si>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</si>
  <si>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</si>
  <si>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</si>
  <si>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</si>
  <si>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</si>
  <si>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</si>
  <si>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</si>
  <si>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</si>
  <si>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</si>
  <si>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</si>
  <si>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</si>
  <si>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</si>
  <si>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</si>
  <si>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</si>
  <si>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</si>
  <si>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</si>
  <si>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</si>
  <si>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</si>
  <si>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</si>
  <si>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</si>
  <si>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</si>
  <si>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</si>
  <si>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</si>
  <si>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</si>
  <si>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</si>
  <si>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</si>
  <si>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</si>
  <si>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</si>
  <si>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</si>
  <si>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</si>
  <si>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</si>
  <si>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</si>
  <si>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</si>
  <si>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</si>
  <si>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</si>
  <si>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</si>
  <si>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</si>
  <si>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</si>
  <si>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</si>
  <si>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</si>
  <si>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</si>
  <si>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</si>
  <si>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</si>
  <si>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</si>
  <si>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</si>
  <si>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</si>
  <si>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</si>
  <si>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</si>
  <si>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</si>
  <si>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</si>
  <si>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</si>
  <si>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</si>
  <si>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</si>
  <si>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</si>
  <si>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</si>
  <si>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</si>
  <si>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</si>
  <si>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</si>
  <si>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</si>
  <si>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</si>
  <si>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</si>
  <si>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</si>
  <si>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</si>
  <si>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</si>
  <si>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</si>
  <si>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</si>
  <si>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</si>
  <si>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</si>
  <si>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</si>
  <si>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</si>
  <si>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</si>
  <si>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</si>
  <si>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</si>
  <si>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</si>
  <si>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</si>
  <si>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</si>
  <si>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</si>
  <si>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</si>
  <si>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</si>
  <si>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</si>
  <si>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</si>
  <si>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</si>
  <si>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</si>
  <si>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</si>
  <si>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</si>
  <si>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</si>
  <si>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</si>
  <si>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</si>
  <si>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</si>
  <si>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</si>
  <si>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</si>
  <si>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</si>
  <si>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</si>
  <si>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</si>
  <si>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</si>
  <si>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</si>
  <si>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</si>
  <si>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</si>
  <si>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</si>
  <si>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</si>
  <si>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</si>
  <si>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</si>
  <si>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</si>
  <si>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</si>
  <si>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</si>
  <si>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</si>
  <si>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</si>
  <si>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</si>
  <si>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</si>
  <si>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</si>
  <si>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</si>
  <si>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</si>
  <si>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</si>
  <si>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</si>
  <si>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</si>
  <si>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</si>
  <si>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</si>
  <si>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</si>
  <si>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</si>
  <si>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</si>
  <si>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</si>
  <si>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</si>
  <si>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</si>
  <si>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</si>
  <si>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</si>
  <si>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</si>
  <si>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</si>
  <si>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</si>
  <si>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</si>
  <si>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</si>
  <si>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</si>
  <si>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</si>
  <si>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</si>
  <si>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</si>
  <si>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</si>
  <si>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</si>
  <si>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</si>
  <si>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</si>
  <si>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</si>
  <si>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</si>
  <si>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</si>
  <si>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</si>
  <si>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</si>
  <si>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</si>
  <si>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</si>
  <si>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</si>
  <si>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</si>
  <si>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</si>
  <si>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</si>
  <si>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</si>
  <si>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</si>
  <si>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</si>
  <si>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</si>
  <si>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</si>
  <si>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</si>
  <si>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</si>
  <si>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</si>
  <si>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</si>
  <si>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</si>
  <si>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</si>
  <si>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</si>
  <si>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</si>
  <si>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</si>
  <si>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</si>
  <si>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</si>
  <si>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</si>
  <si>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</si>
  <si>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</si>
  <si>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</si>
  <si>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</si>
  <si>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</si>
  <si>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</si>
  <si>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</si>
  <si>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</si>
  <si>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</si>
  <si>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</si>
  <si>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</si>
  <si>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</si>
  <si>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</si>
  <si>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</si>
  <si>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</si>
  <si>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</si>
  <si>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</si>
  <si>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</si>
  <si>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</si>
  <si>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</si>
  <si>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</si>
  <si>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</si>
  <si>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</si>
  <si>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</si>
  <si>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</si>
  <si>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</si>
  <si>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</si>
  <si>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</si>
  <si>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</si>
  <si>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</si>
  <si>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</si>
  <si>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</si>
  <si>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</si>
  <si>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</si>
  <si>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</si>
  <si>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</si>
  <si>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</si>
  <si>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</si>
  <si>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</si>
  <si>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</si>
  <si>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</si>
  <si>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</si>
  <si>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</si>
  <si>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</si>
  <si>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</si>
  <si>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</si>
  <si>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</si>
  <si>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</si>
  <si>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</si>
  <si>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</si>
  <si>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</si>
  <si>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</si>
  <si>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</si>
  <si>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</si>
  <si>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</si>
  <si>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</si>
  <si>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</si>
  <si>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</si>
  <si>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</si>
  <si>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</si>
  <si>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</si>
  <si>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</si>
  <si>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</si>
  <si>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</si>
  <si>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</si>
  <si>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</si>
  <si>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</si>
  <si>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</si>
  <si>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</si>
  <si>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</si>
  <si>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</si>
  <si>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</si>
  <si>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</si>
  <si>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</si>
  <si>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</si>
  <si>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</si>
  <si>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</si>
  <si>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</si>
  <si>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</si>
  <si>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</si>
  <si>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</si>
  <si>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</si>
  <si>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</si>
  <si>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</si>
  <si>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</si>
  <si>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</si>
  <si>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</si>
  <si>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</si>
  <si>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</si>
  <si>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</si>
  <si>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</si>
  <si>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</si>
  <si>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</si>
  <si>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</si>
  <si>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</si>
  <si>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</si>
  <si>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</si>
  <si>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</si>
  <si>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</si>
  <si>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</si>
  <si>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</si>
  <si>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</si>
  <si>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</si>
  <si>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</si>
  <si>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</si>
  <si>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</si>
  <si>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</si>
  <si>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</si>
  <si>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</si>
  <si>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</si>
  <si>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</si>
  <si>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</si>
  <si>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</si>
  <si>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</si>
  <si>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</si>
  <si>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</si>
  <si>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</si>
  <si>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</si>
  <si>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</si>
  <si>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</si>
  <si>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</si>
  <si>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</si>
  <si>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</si>
  <si>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</si>
  <si>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</si>
  <si>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</si>
  <si>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</si>
  <si>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</si>
  <si>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</si>
  <si>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</si>
  <si>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</si>
  <si>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</si>
  <si>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</si>
  <si>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</si>
  <si>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</si>
  <si>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</si>
  <si>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</si>
  <si>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</si>
  <si>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</si>
  <si>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</si>
  <si>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</si>
  <si>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</si>
  <si>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</si>
  <si>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</si>
  <si>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</si>
  <si>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</si>
  <si>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</si>
  <si>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</si>
  <si>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</si>
  <si>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</si>
  <si>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</si>
  <si>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</si>
  <si>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</si>
  <si>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</si>
  <si>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</si>
  <si>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</si>
  <si>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</si>
  <si>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</si>
  <si>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</si>
  <si>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</si>
  <si>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</si>
  <si>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</si>
  <si>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</si>
  <si>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</si>
  <si>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</si>
  <si>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</si>
  <si>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</si>
  <si>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</si>
  <si>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</si>
  <si>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</si>
  <si>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</si>
  <si>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</si>
  <si>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</si>
  <si>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</si>
  <si>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</si>
  <si>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</si>
  <si>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</si>
  <si>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</si>
  <si>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</si>
  <si>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</si>
  <si>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</si>
  <si>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</si>
  <si>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</si>
  <si>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</si>
  <si>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</si>
  <si>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</si>
  <si>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</si>
  <si>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</si>
  <si>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</si>
  <si>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</si>
  <si>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</si>
  <si>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</si>
  <si>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</si>
  <si>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</si>
  <si>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</si>
  <si>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</si>
  <si>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</si>
  <si>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</si>
  <si>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</si>
  <si>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</si>
  <si>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</si>
  <si>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</si>
  <si>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</si>
  <si>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</si>
  <si>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</si>
  <si>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</si>
  <si>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</si>
  <si>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</si>
  <si>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</si>
  <si>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</si>
  <si>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</si>
  <si>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</si>
  <si>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</si>
  <si>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</si>
  <si>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</si>
  <si>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</si>
  <si>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</si>
  <si>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</si>
  <si>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</si>
  <si>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</si>
  <si>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</si>
  <si>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</si>
  <si>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</si>
  <si>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</si>
  <si>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</si>
  <si>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</si>
  <si>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</si>
  <si>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</si>
  <si>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</si>
  <si>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</si>
  <si>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</si>
  <si>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</si>
  <si>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</si>
  <si>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</si>
  <si>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</si>
  <si>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</si>
  <si>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</si>
  <si>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</si>
  <si>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</si>
  <si>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</si>
  <si>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</si>
  <si>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</si>
  <si>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</si>
  <si>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</si>
  <si>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</si>
  <si>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</si>
  <si>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</si>
  <si>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</si>
  <si>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</si>
  <si>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</si>
  <si>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</si>
  <si>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</si>
  <si>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</si>
  <si>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</si>
  <si>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</si>
  <si>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</si>
  <si>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</si>
  <si>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</si>
  <si>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</si>
  <si>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</si>
  <si>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</si>
  <si>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</si>
  <si>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</si>
  <si>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</si>
  <si>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</si>
  <si>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</si>
  <si>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</si>
  <si>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</si>
  <si>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</si>
  <si>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</si>
  <si>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</si>
  <si>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</si>
  <si>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</si>
  <si>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</si>
  <si>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</si>
  <si>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</si>
  <si>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</si>
  <si>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</si>
  <si>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</si>
  <si>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</si>
  <si>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</si>
  <si>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</si>
  <si>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</si>
  <si>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</si>
  <si>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</si>
  <si>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</si>
  <si>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</si>
  <si>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</si>
  <si>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</si>
  <si>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</si>
  <si>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</si>
  <si>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</si>
  <si>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</si>
  <si>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</si>
  <si>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</si>
  <si>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</si>
  <si>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</si>
  <si>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</si>
  <si>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</si>
  <si>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</si>
  <si>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</si>
  <si>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</si>
  <si>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</si>
  <si>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</si>
  <si>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</si>
  <si>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</si>
  <si>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</si>
  <si>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</si>
  <si>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</si>
  <si>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</si>
  <si>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</si>
  <si>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</si>
  <si>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</si>
  <si>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</si>
  <si>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</si>
  <si>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</si>
  <si>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</si>
  <si>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</si>
  <si>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</si>
  <si>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</si>
  <si>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</si>
  <si>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</si>
  <si>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</si>
  <si>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</si>
  <si>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</si>
  <si>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</si>
  <si>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</si>
  <si>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</si>
  <si>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</si>
  <si>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</si>
  <si>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</si>
  <si>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</si>
  <si>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</si>
  <si>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</si>
  <si>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</si>
  <si>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</si>
  <si>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</si>
  <si>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</si>
  <si>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</si>
  <si>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</si>
  <si>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</si>
  <si>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</si>
  <si>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</si>
  <si>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</si>
  <si>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</si>
  <si>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</si>
  <si>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</si>
  <si>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</si>
  <si>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</si>
  <si>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</si>
  <si>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</si>
  <si>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</si>
  <si>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</si>
  <si>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</si>
  <si>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</si>
  <si>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</si>
  <si>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</si>
  <si>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</si>
  <si>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</si>
  <si>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</si>
  <si>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</si>
  <si>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</si>
  <si>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</si>
  <si>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</si>
  <si>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</si>
  <si>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</si>
  <si>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</si>
  <si>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</si>
  <si>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</si>
  <si>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</si>
  <si>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</si>
  <si>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</si>
  <si>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</si>
  <si>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</si>
  <si>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</si>
  <si>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</si>
  <si>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</si>
  <si>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</si>
  <si>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</si>
  <si>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</si>
  <si>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</si>
  <si>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</si>
  <si>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</si>
  <si>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</si>
  <si>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</si>
  <si>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</si>
  <si>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</si>
  <si>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</si>
  <si>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</si>
  <si>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</si>
  <si>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</si>
  <si>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</si>
  <si>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</si>
  <si>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</si>
  <si>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</si>
  <si>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</si>
  <si>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</si>
  <si>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</si>
  <si>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</si>
  <si>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</si>
  <si>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</si>
  <si>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</si>
  <si>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</si>
  <si>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</si>
  <si>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</si>
  <si>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</si>
  <si>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</si>
  <si>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</si>
  <si>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</si>
  <si>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</si>
  <si>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</si>
  <si>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</si>
  <si>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</si>
  <si>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</si>
  <si>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</si>
  <si>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</si>
  <si>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</si>
  <si>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</si>
  <si>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</si>
  <si>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</si>
  <si>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</si>
  <si>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</si>
  <si>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</si>
  <si>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</si>
  <si>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</si>
  <si>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</si>
  <si>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</si>
  <si>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</si>
  <si>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</si>
  <si>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</si>
  <si>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</si>
  <si>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</si>
  <si>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</si>
  <si>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</si>
  <si>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</si>
  <si>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</si>
  <si>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</si>
  <si>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</si>
  <si>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</si>
  <si>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</si>
  <si>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</si>
  <si>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</si>
  <si>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</si>
  <si>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</si>
  <si>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</si>
  <si>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</si>
  <si>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</si>
  <si>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</si>
  <si>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</si>
  <si>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</si>
  <si>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</si>
  <si>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</si>
  <si>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</si>
  <si>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</si>
  <si>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</si>
  <si>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</si>
  <si>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</si>
  <si>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</si>
  <si>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</si>
  <si>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</si>
  <si>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</si>
  <si>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</si>
  <si>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</si>
  <si>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</si>
  <si>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</si>
  <si>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</si>
  <si>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</si>
  <si>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</si>
  <si>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</si>
  <si>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</si>
  <si>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</si>
  <si>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</si>
  <si>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</si>
  <si>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</si>
  <si>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</si>
  <si>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</si>
  <si>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</si>
  <si>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</si>
  <si>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</si>
  <si>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</si>
  <si>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</si>
  <si>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</si>
  <si>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</si>
  <si>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</si>
  <si>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</si>
  <si>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</si>
  <si>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</si>
  <si>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</si>
  <si>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</si>
  <si>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</si>
  <si>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</si>
  <si>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</si>
  <si>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</si>
  <si>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</si>
  <si>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</si>
  <si>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</si>
  <si>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</si>
  <si>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</si>
  <si>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</si>
  <si>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</si>
  <si>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</si>
  <si>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</si>
  <si>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</si>
  <si>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</si>
  <si>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</si>
  <si>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</si>
  <si>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</si>
  <si>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</si>
  <si>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</si>
  <si>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</si>
  <si>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</si>
  <si>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</si>
  <si>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</si>
  <si>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</si>
  <si>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</si>
  <si>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</si>
  <si>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</si>
  <si>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</si>
  <si>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</si>
  <si>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</si>
  <si>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</si>
  <si>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</si>
  <si>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</si>
  <si>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</si>
  <si>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</si>
  <si>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</si>
  <si>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</si>
  <si>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</si>
  <si>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</si>
  <si>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</si>
  <si>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</si>
  <si>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</si>
  <si>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</si>
  <si>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</si>
  <si>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</si>
  <si>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</si>
  <si>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</si>
  <si>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</si>
  <si>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</si>
  <si>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</si>
  <si>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</si>
  <si>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</si>
  <si>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</si>
  <si>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</si>
  <si>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</si>
  <si>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</si>
  <si>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</si>
  <si>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</si>
  <si>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</si>
  <si>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</si>
  <si>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</si>
  <si>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</si>
  <si>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</si>
  <si>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</si>
  <si>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</si>
  <si>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</si>
  <si>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</si>
  <si>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</si>
  <si>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</si>
  <si>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</si>
  <si>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</si>
  <si>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</si>
  <si>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</si>
  <si>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</si>
  <si>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</si>
  <si>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</si>
  <si>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</si>
  <si>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</si>
  <si>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</si>
  <si>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</si>
  <si>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</si>
  <si>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</si>
  <si>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</si>
  <si>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</si>
  <si>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</si>
  <si>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</si>
  <si>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</si>
  <si>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</si>
  <si>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</si>
  <si>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</si>
  <si>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</si>
  <si>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</si>
  <si>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</si>
  <si>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</si>
  <si>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</si>
  <si>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</si>
  <si>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</si>
  <si>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</si>
  <si>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</si>
  <si>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</si>
  <si>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</si>
  <si>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</si>
  <si>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</si>
  <si>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</si>
  <si>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</si>
  <si>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</si>
  <si>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</si>
  <si>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</si>
  <si>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</si>
  <si>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</si>
  <si>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</si>
  <si>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</si>
  <si>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</si>
  <si>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</si>
  <si>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</si>
  <si>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</si>
  <si>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</si>
  <si>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</si>
  <si>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</si>
  <si>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</si>
  <si>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</si>
  <si>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</si>
  <si>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</si>
  <si>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</si>
  <si>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</si>
  <si>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</si>
  <si>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</si>
  <si>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</si>
  <si>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</si>
  <si>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</si>
  <si>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</si>
  <si>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</si>
  <si>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</si>
  <si>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</si>
  <si>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</si>
  <si>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</si>
  <si>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</si>
  <si>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</si>
  <si>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</si>
  <si>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</si>
  <si>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</si>
  <si>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</si>
  <si>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</si>
  <si>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</si>
  <si>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</si>
  <si>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</si>
  <si>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</si>
  <si>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</si>
  <si>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</si>
  <si>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</si>
  <si>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</si>
  <si>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</si>
  <si>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</si>
  <si>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</si>
  <si>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</si>
  <si>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</si>
  <si>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</si>
  <si>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</si>
  <si>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</si>
  <si>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</si>
  <si>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</si>
  <si>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</si>
  <si>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</si>
  <si>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</si>
  <si>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</si>
  <si>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</si>
  <si>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</si>
  <si>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</si>
  <si>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</si>
  <si>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</si>
  <si>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</si>
  <si>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</si>
  <si>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</si>
  <si>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</si>
  <si>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</si>
  <si>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</si>
  <si>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</si>
  <si>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</si>
  <si>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</si>
  <si>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</si>
  <si>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</si>
  <si>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</si>
  <si>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</si>
  <si>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</si>
  <si>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</si>
  <si>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</si>
  <si>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</si>
  <si>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</si>
  <si>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</si>
  <si>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</si>
  <si>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</si>
  <si>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</si>
  <si>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</si>
  <si>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</si>
  <si>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</si>
  <si>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</si>
  <si>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</si>
  <si>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</si>
  <si>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</si>
  <si>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</si>
  <si>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</si>
  <si>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</si>
  <si>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</si>
  <si>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</si>
  <si>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</si>
  <si>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</si>
  <si>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</si>
  <si>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</si>
  <si>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</si>
  <si>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</si>
  <si>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</si>
  <si>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</si>
  <si>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</si>
  <si>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</si>
  <si>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</si>
  <si>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</si>
  <si>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</si>
  <si>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</si>
  <si>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</si>
  <si>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</si>
  <si>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</si>
  <si>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</si>
  <si>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</si>
  <si>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</si>
  <si>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</si>
  <si>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</si>
  <si>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</si>
  <si>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</si>
  <si>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</si>
  <si>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</si>
  <si>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</si>
  <si>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</si>
  <si>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</si>
  <si>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</si>
  <si>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</si>
  <si>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</si>
  <si>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</si>
  <si>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</si>
  <si>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</si>
  <si>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</si>
  <si>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</si>
  <si>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</si>
  <si>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</si>
  <si>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</si>
  <si>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</si>
  <si>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</si>
  <si>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</si>
  <si>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</si>
  <si>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</si>
  <si>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</si>
  <si>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</si>
  <si>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</si>
  <si>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</si>
  <si>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</si>
  <si>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</si>
  <si>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</si>
  <si>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</si>
  <si>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</si>
  <si>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</si>
  <si>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</si>
  <si>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</si>
  <si>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</si>
  <si>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</si>
  <si>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</si>
  <si>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</si>
  <si>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</si>
  <si>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</si>
  <si>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</si>
  <si>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</si>
  <si>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</si>
  <si>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</si>
  <si>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</si>
  <si>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</si>
  <si>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</si>
  <si>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</si>
  <si>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</si>
  <si>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</si>
  <si>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</si>
  <si>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</si>
  <si>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</si>
  <si>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</si>
  <si>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</si>
  <si>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</si>
  <si>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</si>
  <si>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</si>
  <si>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</si>
  <si>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</si>
  <si>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</si>
  <si>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</si>
  <si>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</si>
  <si>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</si>
  <si>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</si>
  <si>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</si>
  <si>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</si>
  <si>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</si>
  <si>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</si>
  <si>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</si>
  <si>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</si>
  <si>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</si>
  <si>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</si>
  <si>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</si>
  <si>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</si>
  <si>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</si>
  <si>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</si>
  <si>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</si>
  <si>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</si>
  <si>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</si>
  <si>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</si>
  <si>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</si>
  <si>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</si>
  <si>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</si>
  <si>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</si>
  <si>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</si>
  <si>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</si>
  <si>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</si>
  <si>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</si>
  <si>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</si>
  <si>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</si>
  <si>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</si>
  <si>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</si>
  <si>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</si>
  <si>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</si>
  <si>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</si>
  <si>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</si>
  <si>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</si>
  <si>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</si>
  <si>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</si>
  <si>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</si>
  <si>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</si>
  <si>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</si>
  <si>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</si>
  <si>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</si>
  <si>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</si>
  <si>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</si>
  <si>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</si>
  <si>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</si>
  <si>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</si>
  <si>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</si>
  <si>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</si>
  <si>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</si>
  <si>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</si>
  <si>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</si>
  <si>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</si>
  <si>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</si>
  <si>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</si>
  <si>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</si>
  <si>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</si>
  <si>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</si>
  <si>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</si>
  <si>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</si>
  <si>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</si>
  <si>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</si>
  <si>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</si>
  <si>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</si>
  <si>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</si>
  <si>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</si>
  <si>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</si>
  <si>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</si>
  <si>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</si>
  <si>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</si>
  <si>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</si>
  <si>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</si>
  <si>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</si>
  <si>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</si>
  <si>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</si>
  <si>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</si>
  <si>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</si>
  <si>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</si>
  <si>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</si>
  <si>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</si>
  <si>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</si>
  <si>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</si>
  <si>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</si>
  <si>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</si>
  <si>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</si>
  <si>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</si>
  <si>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</si>
  <si>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</si>
  <si>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</si>
  <si>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</si>
  <si>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</si>
  <si>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</si>
  <si>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</si>
  <si>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</si>
  <si>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</si>
  <si>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</si>
  <si>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</si>
  <si>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</si>
  <si>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</si>
  <si>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</si>
  <si>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</si>
  <si>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</si>
  <si>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</si>
  <si>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</si>
  <si>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</si>
  <si>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</si>
  <si>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</si>
  <si>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</si>
  <si>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</si>
  <si>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</si>
  <si>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</si>
  <si>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</si>
  <si>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</si>
  <si>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</si>
  <si>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</si>
  <si>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</si>
  <si>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</si>
  <si>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</si>
  <si>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</si>
  <si>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</si>
  <si>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</si>
  <si>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</si>
  <si>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</si>
  <si>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</si>
  <si>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</si>
  <si>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</si>
  <si>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</si>
  <si>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</si>
  <si>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</si>
  <si>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</si>
  <si>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</si>
  <si>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</si>
  <si>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</si>
  <si>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</si>
  <si>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</si>
  <si>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</si>
  <si>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</si>
  <si>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</si>
  <si>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</si>
  <si>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</si>
  <si>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</si>
  <si>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</si>
  <si>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</si>
  <si>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</si>
  <si>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</si>
  <si>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</si>
  <si>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</si>
  <si>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</si>
  <si>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</si>
  <si>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</si>
  <si>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</si>
  <si>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</si>
  <si>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</si>
  <si>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</si>
  <si>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</si>
  <si>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</si>
  <si>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</si>
  <si>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</si>
  <si>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</si>
  <si>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</si>
  <si>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</si>
  <si>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</si>
  <si>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</si>
  <si>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</si>
  <si>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</si>
  <si>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</si>
  <si>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</si>
  <si>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</si>
  <si>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</si>
  <si>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</si>
  <si>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</si>
  <si>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</si>
  <si>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</si>
  <si>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</si>
  <si>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</si>
  <si>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</si>
  <si>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</si>
  <si>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</si>
  <si>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</si>
  <si>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</si>
  <si>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</si>
  <si>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</si>
  <si>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</si>
  <si>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</si>
  <si>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</si>
  <si>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</si>
  <si>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</si>
  <si>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</si>
  <si>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</si>
  <si>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</si>
  <si>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</si>
  <si>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</si>
  <si>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</si>
  <si>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</si>
  <si>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</si>
  <si>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</si>
  <si>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</si>
  <si>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</si>
  <si>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</si>
  <si>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</si>
  <si>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</si>
  <si>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</si>
  <si>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</si>
  <si>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</si>
  <si>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</si>
  <si>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</si>
  <si>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</si>
  <si>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</si>
  <si>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</si>
  <si>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</si>
  <si>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</si>
  <si>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</si>
  <si>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</si>
  <si>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</si>
  <si>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</si>
  <si>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</si>
  <si>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</si>
  <si>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</si>
  <si>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</si>
  <si>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</si>
  <si>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</si>
  <si>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</si>
  <si>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</si>
  <si>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</si>
  <si>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</si>
  <si>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</si>
  <si>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</si>
  <si>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</si>
  <si>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</si>
  <si>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</si>
  <si>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</si>
  <si>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</si>
  <si>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</si>
  <si>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</si>
  <si>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</si>
  <si>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</si>
  <si>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</si>
  <si>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</si>
  <si>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</si>
  <si>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</si>
  <si>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</si>
  <si>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</si>
  <si>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</si>
  <si>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</si>
  <si>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</si>
  <si>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</si>
  <si>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</si>
  <si>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</si>
  <si>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</si>
  <si>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</si>
  <si>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</si>
  <si>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</si>
  <si>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</si>
  <si>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</si>
  <si>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</si>
  <si>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</si>
  <si>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</si>
  <si>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</si>
  <si>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</si>
  <si>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</si>
  <si>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</si>
  <si>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</si>
  <si>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</si>
  <si>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</si>
  <si>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</si>
  <si>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</si>
  <si>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</si>
  <si>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</si>
  <si>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</si>
  <si>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</si>
  <si>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</si>
  <si>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</si>
  <si>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</si>
  <si>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</si>
  <si>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</si>
  <si>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</si>
  <si>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</si>
  <si>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</si>
  <si>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</si>
  <si>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</si>
  <si>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</si>
  <si>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</si>
  <si>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</si>
  <si>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</si>
  <si>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</si>
  <si>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</si>
  <si>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</si>
  <si>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</si>
  <si>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</si>
  <si>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</si>
  <si>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</si>
  <si>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</si>
  <si>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</si>
  <si>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</si>
  <si>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</si>
  <si>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</si>
  <si>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</si>
  <si>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</si>
  <si>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</si>
  <si>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</si>
  <si>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</si>
  <si>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</si>
  <si>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</si>
  <si>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</si>
  <si>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</si>
  <si>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</si>
  <si>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</si>
  <si>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</si>
  <si>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</si>
  <si>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</si>
  <si>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</si>
  <si>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</si>
  <si>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</si>
  <si>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</si>
  <si>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</si>
  <si>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</si>
  <si>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</si>
  <si>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</si>
  <si>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</si>
  <si>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</si>
  <si>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</si>
  <si>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</si>
  <si>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</si>
  <si>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</si>
  <si>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</si>
  <si>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</si>
  <si>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</si>
  <si>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</si>
  <si>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</si>
  <si>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</si>
  <si>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</si>
  <si>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</si>
  <si>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</si>
  <si>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</si>
  <si>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</si>
  <si>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</si>
  <si>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</si>
  <si>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</si>
  <si>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</si>
  <si>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</si>
  <si>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</si>
  <si>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</si>
  <si>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</si>
  <si>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</si>
  <si>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</si>
  <si>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</si>
  <si>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</si>
  <si>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</si>
  <si>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</si>
  <si>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</si>
  <si>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</si>
  <si>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</si>
  <si>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</si>
  <si>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</si>
  <si>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</si>
  <si>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</si>
  <si>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</si>
  <si>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</si>
  <si>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</si>
  <si>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</si>
  <si>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</si>
  <si>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</si>
  <si>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</si>
  <si>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</si>
  <si>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</si>
  <si>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</si>
  <si>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</si>
  <si>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</si>
  <si>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</si>
  <si>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</si>
  <si>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</si>
  <si>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</si>
  <si>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</si>
  <si>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</si>
  <si>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</si>
  <si>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</si>
  <si>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</si>
  <si>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</si>
  <si>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</si>
  <si>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</si>
  <si>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</si>
  <si>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</si>
  <si>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</si>
  <si>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</si>
  <si>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</si>
  <si>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</si>
  <si>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</si>
  <si>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</si>
  <si>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</si>
  <si>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</si>
  <si>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</si>
  <si>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</si>
  <si>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</si>
  <si>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</si>
  <si>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</si>
  <si>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</si>
  <si>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</si>
  <si>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</si>
  <si>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</si>
  <si>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</si>
  <si>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</si>
  <si>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</si>
  <si>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</si>
  <si>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</si>
  <si>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</si>
  <si>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</si>
  <si>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</si>
  <si>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</si>
  <si>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</si>
  <si>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</si>
  <si>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</si>
  <si>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</si>
  <si>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</si>
  <si>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</si>
  <si>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</si>
  <si>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</si>
  <si>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</si>
  <si>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</si>
  <si>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</si>
  <si>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</si>
  <si>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</si>
  <si>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</si>
  <si>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</si>
  <si>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</si>
  <si>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</si>
  <si>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</si>
  <si>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</si>
  <si>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</si>
  <si>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</si>
  <si>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</si>
  <si>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</si>
  <si>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</si>
  <si>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</si>
  <si>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</si>
  <si>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</si>
  <si>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</si>
  <si>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</si>
  <si>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</si>
  <si>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</si>
  <si>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</si>
  <si>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</si>
  <si>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</si>
  <si>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</si>
  <si>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</si>
  <si>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</si>
  <si>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</si>
  <si>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</si>
  <si>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</si>
  <si>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</si>
  <si>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</si>
  <si>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</si>
  <si>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</si>
  <si>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</si>
  <si>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</si>
  <si>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</si>
  <si>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</si>
  <si>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</si>
  <si>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</si>
  <si>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</si>
  <si>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</si>
  <si>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</si>
  <si>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</si>
  <si>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</si>
  <si>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</si>
  <si>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</si>
  <si>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</si>
  <si>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</si>
  <si>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</si>
  <si>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</si>
  <si>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</si>
  <si>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</si>
  <si>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</si>
  <si>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</si>
  <si>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</si>
  <si>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</si>
  <si>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</si>
  <si>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</si>
  <si>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</si>
  <si>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</si>
  <si>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</si>
  <si>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</si>
  <si>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</si>
  <si>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</si>
  <si>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</si>
  <si>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</si>
  <si>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</si>
  <si>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</si>
  <si>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</si>
  <si>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</si>
  <si>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</si>
  <si>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</si>
  <si>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</si>
  <si>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</si>
  <si>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</si>
  <si>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</si>
  <si>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</si>
  <si>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</si>
  <si>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</si>
  <si>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</si>
  <si>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</si>
  <si>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</si>
  <si>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</si>
  <si>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</si>
  <si>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</si>
  <si>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</si>
  <si>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</si>
  <si>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</si>
  <si>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</si>
  <si>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</si>
  <si>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</si>
  <si>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</si>
  <si>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</si>
  <si>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</si>
  <si>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</si>
  <si>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</si>
  <si>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</si>
  <si>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</si>
  <si>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</si>
  <si>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</si>
  <si>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</si>
  <si>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</si>
  <si>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</si>
  <si>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</si>
  <si>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</si>
  <si>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</si>
  <si>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</si>
  <si>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</si>
  <si>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</si>
  <si>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</si>
  <si>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</si>
  <si>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</si>
  <si>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</si>
  <si>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</si>
  <si>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</si>
  <si>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</si>
  <si>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</si>
  <si>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</si>
  <si>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</si>
  <si>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</si>
  <si>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</si>
  <si>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</si>
  <si>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</si>
  <si>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</si>
  <si>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</si>
  <si>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</si>
  <si>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</si>
  <si>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</si>
  <si>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</si>
  <si>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</si>
  <si>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</si>
  <si>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</si>
  <si>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</si>
  <si>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</si>
  <si>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</si>
  <si>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</si>
  <si>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</si>
  <si>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</si>
  <si>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</si>
  <si>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</si>
  <si>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</si>
  <si>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</si>
  <si>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</si>
  <si>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</si>
  <si>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</si>
  <si>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</si>
  <si>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</si>
  <si>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</si>
  <si>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</si>
  <si>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</si>
  <si>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</si>
  <si>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</si>
  <si>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</si>
  <si>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</si>
  <si>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</si>
  <si>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</si>
  <si>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</si>
  <si>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</si>
  <si>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</si>
  <si>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</si>
  <si>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</si>
  <si>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</si>
  <si>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</si>
  <si>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</si>
  <si>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</si>
  <si>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</si>
  <si>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</si>
  <si>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</si>
  <si>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</si>
  <si>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</si>
  <si>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</si>
  <si>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</si>
  <si>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</si>
  <si>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</si>
  <si>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</si>
  <si>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</si>
  <si>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</si>
  <si>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</si>
  <si>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</si>
  <si>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</si>
  <si>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</si>
  <si>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</si>
  <si>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</si>
  <si>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</si>
  <si>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</si>
  <si>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</si>
  <si>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</si>
  <si>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</si>
  <si>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</si>
  <si>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</si>
  <si>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</si>
  <si>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</si>
  <si>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</si>
  <si>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</si>
  <si>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</si>
  <si>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</si>
  <si>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</si>
  <si>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</si>
  <si>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</si>
  <si>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</si>
  <si>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</si>
  <si>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</si>
  <si>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</si>
  <si>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</si>
  <si>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</si>
  <si>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</si>
  <si>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</si>
  <si>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</si>
  <si>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</si>
  <si>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</si>
  <si>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</si>
  <si>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</si>
  <si>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</si>
  <si>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</si>
  <si>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</si>
  <si>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</si>
  <si>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</si>
  <si>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</si>
  <si>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</si>
  <si>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</si>
  <si>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</si>
  <si>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</si>
  <si>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</si>
  <si>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</si>
  <si>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</si>
  <si>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</si>
  <si>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</si>
  <si>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</si>
  <si>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</si>
  <si>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</si>
  <si>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</si>
  <si>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</si>
  <si>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</si>
  <si>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</si>
  <si>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</si>
  <si>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</si>
  <si>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</si>
  <si>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</si>
  <si>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</si>
  <si>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</si>
  <si>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</si>
  <si>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</si>
  <si>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</si>
  <si>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</si>
  <si>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</si>
  <si>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</si>
  <si>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</si>
  <si>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</si>
  <si>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</si>
  <si>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</si>
  <si>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</si>
  <si>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</si>
  <si>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</si>
  <si>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</si>
  <si>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</si>
  <si>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</si>
  <si>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</si>
  <si>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</si>
  <si>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</si>
  <si>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</si>
  <si>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</si>
  <si>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</si>
  <si>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</si>
  <si>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</si>
  <si>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</si>
  <si>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</si>
  <si>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</si>
  <si>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</si>
  <si>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</si>
  <si>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</si>
  <si>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</si>
  <si>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</si>
  <si>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</si>
  <si>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</si>
  <si>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</si>
  <si>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</si>
  <si>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</si>
  <si>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</si>
  <si>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</si>
  <si>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</si>
  <si>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</si>
  <si>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</si>
  <si>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</si>
  <si>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</si>
  <si>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</si>
  <si>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</si>
  <si>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</si>
  <si>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</si>
  <si>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</si>
  <si>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</si>
  <si>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</si>
  <si>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</si>
  <si>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</si>
  <si>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</si>
  <si>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</si>
  <si>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</si>
  <si>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</si>
  <si>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</si>
  <si>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</si>
  <si>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</si>
  <si>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</si>
  <si>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</si>
  <si>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</si>
  <si>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</si>
  <si>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</si>
  <si>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</si>
  <si>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</si>
  <si>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</si>
  <si>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</si>
  <si>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</si>
  <si>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</si>
  <si>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</si>
  <si>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</si>
  <si>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</si>
  <si>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</si>
  <si>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</si>
  <si>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</si>
  <si>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</si>
  <si>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</si>
  <si>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</si>
  <si>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</si>
  <si>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</si>
  <si>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</si>
  <si>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</si>
  <si>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</si>
  <si>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</si>
  <si>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</si>
  <si>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</si>
  <si>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</si>
  <si>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</si>
  <si>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</si>
  <si>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</si>
  <si>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</si>
  <si>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</si>
  <si>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</si>
  <si>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</si>
  <si>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</si>
  <si>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</si>
  <si>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</si>
  <si>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</si>
  <si>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</si>
  <si>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</si>
  <si>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</si>
  <si>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</si>
  <si>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</si>
  <si>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</si>
  <si>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</si>
  <si>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</si>
  <si>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</si>
  <si>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</si>
  <si>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</si>
  <si>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</si>
  <si>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</si>
  <si>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</si>
  <si>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</si>
  <si>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</si>
  <si>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</si>
  <si>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</si>
  <si>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</si>
  <si>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</si>
  <si>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</si>
  <si>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</si>
  <si>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</si>
  <si>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</si>
  <si>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</si>
  <si>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</si>
  <si>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</si>
  <si>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</si>
  <si>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</si>
  <si>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</si>
  <si>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</si>
  <si>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</si>
  <si>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</si>
  <si>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</si>
  <si>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</si>
  <si>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</si>
  <si>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</si>
  <si>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</si>
  <si>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</si>
  <si>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</si>
  <si>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</si>
  <si>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</si>
  <si>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</si>
  <si>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</si>
  <si>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</si>
  <si>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</si>
  <si>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</si>
  <si>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</si>
  <si>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</si>
  <si>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</si>
  <si>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</si>
  <si>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</si>
  <si>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</si>
  <si>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</si>
  <si>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</si>
  <si>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</si>
  <si>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</si>
  <si>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</si>
  <si>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</si>
  <si>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</si>
  <si>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</si>
  <si>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</si>
  <si>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</si>
  <si>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</si>
  <si>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</si>
  <si>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</si>
  <si>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</si>
  <si>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</si>
  <si>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</si>
  <si>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</si>
  <si>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</si>
  <si>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</si>
  <si>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</si>
  <si>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</si>
  <si>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</si>
  <si>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</si>
  <si>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</si>
  <si>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</si>
  <si>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</si>
  <si>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</si>
  <si>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</si>
  <si>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</si>
  <si>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</si>
  <si>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</si>
  <si>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</si>
  <si>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</si>
  <si>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</si>
  <si>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</si>
  <si>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</si>
  <si>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</si>
  <si>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</si>
  <si>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</si>
  <si>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</si>
  <si>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</si>
  <si>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</si>
  <si>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</si>
  <si>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</si>
  <si>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</si>
  <si>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</si>
  <si>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</si>
  <si>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</si>
  <si>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</si>
  <si>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</si>
  <si>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</si>
  <si>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</si>
  <si>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</si>
  <si>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</si>
  <si>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</si>
  <si>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</si>
  <si>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</si>
  <si>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</si>
  <si>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</si>
  <si>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</si>
  <si>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</si>
  <si>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</si>
  <si>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</si>
  <si>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</si>
  <si>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</si>
  <si>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</si>
  <si>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</si>
  <si>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</si>
  <si>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</si>
  <si>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</si>
  <si>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</si>
  <si>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</si>
  <si>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</si>
  <si>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</si>
  <si>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</si>
  <si>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</si>
  <si>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</si>
  <si>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</si>
  <si>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</si>
  <si>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</si>
  <si>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</si>
  <si>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</si>
  <si>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</si>
  <si>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</si>
  <si>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</si>
  <si>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</si>
  <si>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</si>
  <si>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</si>
  <si>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</si>
  <si>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</si>
  <si>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</si>
  <si>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</si>
  <si>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</si>
  <si>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</si>
  <si>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</si>
  <si>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</si>
  <si>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</si>
  <si>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</si>
  <si>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</si>
  <si>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</si>
  <si>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</si>
  <si>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</si>
  <si>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</si>
  <si>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</si>
  <si>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</si>
  <si>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</si>
  <si>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</si>
  <si>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</si>
  <si>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</si>
  <si>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</si>
  <si>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</si>
  <si>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</si>
  <si>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</si>
  <si>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</si>
  <si>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</si>
  <si>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</si>
  <si>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</si>
  <si>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</si>
  <si>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</si>
  <si>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</si>
  <si>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</si>
  <si>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</si>
  <si>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</si>
  <si>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</si>
  <si>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</si>
  <si>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</si>
  <si>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</si>
  <si>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</si>
  <si>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</si>
  <si>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</si>
  <si>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</si>
  <si>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</si>
  <si>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</si>
  <si>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</si>
  <si>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</si>
  <si>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</si>
  <si>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</si>
  <si>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</si>
  <si>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</si>
  <si>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</si>
  <si>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</si>
  <si>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</si>
  <si>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</si>
  <si>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</si>
  <si>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</si>
  <si>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</si>
  <si>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</si>
  <si>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</si>
  <si>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</si>
  <si>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</si>
  <si>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</si>
  <si>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</si>
  <si>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</si>
  <si>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</si>
  <si>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</si>
  <si>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</si>
  <si>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</si>
  <si>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</si>
  <si>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</si>
  <si>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</si>
  <si>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</si>
  <si>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</si>
  <si>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</si>
  <si>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</si>
  <si>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</si>
  <si>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</si>
  <si>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</si>
  <si>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</si>
  <si>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</si>
  <si>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</si>
  <si>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</si>
  <si>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</si>
  <si>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</si>
  <si>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</si>
  <si>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</si>
  <si>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</si>
  <si>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</si>
  <si>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</si>
  <si>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</si>
  <si>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</si>
  <si>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</si>
  <si>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</si>
  <si>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</si>
  <si>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</si>
  <si>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</si>
  <si>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</si>
  <si>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</si>
  <si>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</si>
  <si>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</si>
  <si>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</si>
  <si>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</si>
  <si>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</si>
  <si>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</si>
  <si>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</si>
  <si>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</si>
  <si>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</si>
  <si>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</si>
  <si>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</si>
  <si>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</si>
  <si>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</si>
  <si>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</si>
  <si>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</si>
  <si>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</si>
  <si>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</si>
  <si>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</si>
  <si>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</si>
  <si>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</si>
  <si>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</si>
  <si>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</si>
  <si>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</si>
  <si>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</si>
  <si>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</si>
  <si>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</si>
  <si>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</si>
  <si>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</si>
  <si>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</si>
  <si>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</si>
  <si>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</si>
  <si>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</si>
  <si>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</si>
  <si>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</si>
  <si>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</si>
  <si>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</si>
  <si>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</si>
  <si>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</si>
  <si>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</si>
  <si>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</si>
  <si>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</si>
  <si>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</si>
  <si>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</si>
  <si>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</si>
  <si>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</si>
  <si>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</si>
  <si>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</si>
  <si>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</si>
  <si>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</si>
  <si>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</si>
  <si>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</si>
  <si>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</si>
  <si>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</si>
  <si>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</si>
  <si>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</si>
  <si>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</si>
  <si>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</si>
  <si>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</si>
  <si>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</si>
  <si>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</si>
  <si>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</si>
  <si>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</si>
  <si>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</si>
  <si>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</si>
  <si>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</si>
  <si>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</si>
  <si>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</si>
  <si>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</si>
  <si>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</si>
  <si>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</si>
  <si>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</si>
  <si>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</si>
  <si>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</si>
  <si>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</si>
  <si>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</si>
  <si>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</si>
  <si>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</si>
  <si>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</si>
  <si>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</si>
  <si>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</si>
  <si>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</si>
  <si>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</si>
  <si>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</si>
  <si>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</si>
  <si>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</si>
  <si>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</si>
  <si>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</si>
  <si>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</si>
  <si>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</si>
  <si>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</si>
  <si>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</si>
  <si>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</si>
  <si>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</si>
  <si>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</si>
  <si>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</si>
  <si>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</si>
  <si>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</si>
  <si>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</si>
  <si>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</si>
  <si>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</si>
  <si>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</si>
  <si>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</si>
  <si>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</si>
  <si>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</si>
  <si>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</si>
  <si>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</si>
  <si>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</si>
  <si>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</si>
  <si>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</si>
  <si>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</si>
  <si>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</si>
  <si>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</si>
  <si>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</si>
  <si>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</si>
  <si>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</si>
  <si>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</si>
  <si>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</si>
  <si>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</si>
  <si>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</si>
  <si>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</si>
  <si>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</si>
  <si>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</si>
  <si>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</si>
  <si>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</si>
  <si>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</si>
  <si>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</si>
  <si>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</si>
  <si>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</si>
  <si>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</si>
  <si>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</si>
  <si>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</si>
  <si>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</si>
  <si>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</si>
  <si>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</si>
  <si>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</si>
  <si>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</si>
  <si>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</si>
  <si>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</si>
  <si>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</si>
  <si>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</si>
  <si>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</si>
  <si>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</si>
  <si>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</si>
  <si>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</si>
  <si>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</si>
  <si>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</si>
  <si>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</si>
  <si>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</si>
  <si>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</si>
  <si>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</si>
  <si>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</si>
  <si>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</si>
  <si>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</si>
  <si>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</si>
  <si>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</si>
  <si>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</si>
  <si>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</si>
  <si>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</si>
  <si>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</si>
  <si>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</si>
  <si>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</si>
  <si>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</si>
  <si>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</si>
  <si>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</si>
  <si>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</si>
  <si>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</si>
  <si>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</si>
  <si>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</si>
  <si>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</si>
  <si>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</si>
  <si>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</si>
  <si>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</si>
  <si>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</si>
  <si>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</si>
  <si>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</si>
  <si>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</si>
  <si>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</si>
  <si>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</si>
  <si>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</si>
  <si>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</si>
  <si>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</si>
  <si>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</si>
  <si>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</si>
  <si>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</si>
  <si>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</si>
  <si>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</si>
  <si>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</si>
  <si>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</si>
  <si>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</si>
  <si>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</si>
  <si>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</si>
  <si>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</si>
  <si>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</si>
  <si>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</si>
  <si>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</si>
  <si>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</si>
  <si>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</si>
  <si>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</si>
  <si>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</si>
  <si>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</si>
  <si>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</si>
  <si>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</si>
  <si>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</si>
  <si>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</si>
  <si>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</si>
  <si>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</si>
  <si>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</si>
  <si>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</si>
  <si>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</si>
  <si>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</si>
  <si>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</si>
  <si>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</si>
  <si>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</si>
  <si>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</si>
  <si>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</si>
  <si>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</si>
  <si>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</si>
  <si>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</si>
  <si>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</si>
  <si>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</si>
  <si>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</si>
  <si>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</si>
  <si>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</si>
  <si>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</si>
  <si>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</si>
  <si>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</si>
  <si>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</si>
  <si>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</si>
  <si>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</si>
  <si>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</si>
  <si>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</si>
  <si>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</si>
  <si>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</si>
  <si>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</si>
  <si>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</si>
  <si>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</si>
  <si>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</si>
  <si>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</si>
  <si>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</si>
  <si>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</si>
  <si>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</si>
  <si>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</si>
  <si>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</si>
  <si>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</si>
  <si>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</si>
  <si>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</si>
  <si>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</si>
  <si>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</si>
  <si>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</si>
  <si>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</si>
  <si>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</si>
  <si>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</si>
  <si>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</si>
  <si>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</si>
  <si>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</si>
  <si>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</si>
  <si>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</si>
  <si>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</si>
  <si>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</si>
  <si>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</si>
  <si>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</si>
  <si>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</si>
  <si>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</si>
  <si>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</si>
  <si>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</si>
  <si>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</si>
  <si>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</si>
  <si>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</si>
  <si>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</si>
  <si>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</si>
  <si>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</si>
  <si>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</si>
  <si>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</si>
  <si>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</si>
  <si>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</si>
  <si>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</si>
  <si>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</si>
  <si>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</si>
  <si>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</si>
  <si>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</si>
  <si>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</si>
  <si>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</si>
  <si>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</si>
  <si>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</si>
  <si>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</si>
  <si>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</si>
  <si>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</si>
  <si>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</si>
  <si>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</si>
  <si>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</si>
  <si>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</si>
  <si>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</si>
  <si>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</si>
  <si>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</si>
  <si>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</si>
  <si>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</si>
  <si>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</si>
  <si>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</si>
  <si>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</si>
  <si>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</si>
  <si>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</si>
  <si>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</si>
  <si>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</si>
  <si>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</si>
  <si>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</si>
  <si>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</si>
  <si>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</si>
  <si>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</si>
  <si>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</si>
  <si>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</si>
  <si>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</si>
  <si>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</si>
  <si>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</si>
  <si>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</si>
  <si>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</si>
  <si>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</si>
  <si>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</si>
  <si>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</si>
  <si>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</si>
  <si>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</si>
  <si>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</si>
  <si>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</si>
  <si>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</si>
  <si>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</si>
  <si>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</si>
  <si>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</si>
  <si>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</si>
  <si>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</si>
  <si>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</si>
  <si>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</si>
  <si>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</si>
  <si>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</si>
  <si>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</si>
  <si>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</si>
  <si>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</si>
  <si>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</si>
  <si>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</si>
  <si>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</si>
  <si>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</si>
  <si>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</si>
  <si>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</si>
  <si>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</si>
  <si>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</si>
  <si>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</si>
  <si>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</si>
  <si>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</si>
  <si>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</si>
  <si>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</si>
  <si>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</si>
  <si>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</si>
  <si>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</si>
  <si>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</si>
  <si>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</si>
  <si>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</si>
  <si>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</si>
  <si>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</si>
  <si>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</si>
  <si>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</si>
  <si>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</si>
  <si>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</si>
  <si>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</si>
  <si>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</si>
  <si>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</si>
  <si>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</si>
  <si>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</si>
  <si>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</si>
  <si>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</si>
  <si>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</si>
  <si>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</si>
  <si>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</si>
  <si>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</si>
  <si>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</si>
  <si>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</si>
  <si>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</si>
  <si>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</si>
  <si>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</si>
  <si>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</si>
  <si>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</si>
  <si>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</si>
  <si>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</si>
  <si>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</si>
  <si>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</si>
  <si>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</si>
  <si>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</si>
  <si>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</si>
  <si>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</si>
  <si>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</si>
  <si>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</si>
  <si>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</si>
  <si>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</si>
  <si>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</si>
  <si>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</si>
  <si>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</si>
  <si>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</si>
  <si>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</si>
  <si>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</si>
  <si>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</si>
  <si>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</si>
  <si>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</si>
  <si>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</si>
  <si>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</si>
  <si>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</si>
  <si>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</si>
  <si>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</si>
  <si>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</si>
  <si>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</si>
  <si>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</si>
  <si>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</si>
  <si>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</si>
  <si>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</si>
  <si>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</si>
  <si>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</si>
  <si>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</si>
  <si>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</si>
  <si>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</si>
  <si>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</si>
  <si>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</si>
  <si>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</si>
  <si>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</si>
  <si>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</si>
  <si>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</si>
  <si>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</si>
  <si>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</si>
  <si>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</si>
  <si>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</si>
  <si>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</si>
  <si>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</si>
  <si>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</si>
  <si>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</si>
  <si>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</si>
  <si>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</si>
  <si>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</si>
  <si>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</si>
  <si>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</si>
  <si>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</si>
  <si>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</si>
  <si>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</si>
  <si>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</si>
  <si>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</si>
  <si>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</si>
  <si>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</si>
  <si>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</si>
  <si>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</si>
  <si>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</si>
  <si>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</si>
  <si>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</si>
  <si>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</si>
  <si>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</si>
  <si>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</si>
  <si>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</si>
  <si>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</si>
  <si>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</si>
  <si>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</si>
  <si>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</si>
  <si>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</si>
  <si>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</si>
  <si>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</si>
  <si>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</si>
  <si>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</si>
  <si>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</si>
  <si>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</si>
  <si>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</si>
  <si>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</si>
  <si>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</si>
  <si>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</si>
  <si>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</si>
  <si>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</si>
  <si>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</si>
  <si>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</si>
  <si>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</si>
  <si>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</si>
  <si>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</si>
  <si>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</si>
  <si>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</si>
  <si>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</si>
  <si>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</si>
  <si>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</si>
  <si>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</si>
  <si>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</si>
  <si>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</si>
  <si>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</si>
  <si>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</si>
  <si>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</si>
  <si>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</si>
  <si>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</si>
  <si>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</si>
  <si>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</si>
  <si>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</si>
  <si>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</si>
  <si>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</si>
  <si>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</si>
  <si>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</si>
  <si>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</si>
  <si>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</si>
  <si>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</si>
  <si>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</si>
  <si>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</si>
  <si>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</si>
  <si>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</si>
  <si>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</si>
  <si>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</si>
  <si>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</si>
  <si>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</si>
  <si>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</si>
  <si>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</si>
  <si>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</si>
  <si>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</si>
  <si>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</si>
  <si>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</si>
  <si>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</si>
  <si>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</si>
  <si>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</si>
  <si>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</si>
  <si>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</si>
  <si>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</si>
  <si>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</si>
  <si>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</si>
  <si>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</si>
  <si>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</si>
  <si>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</si>
  <si>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</si>
  <si>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</si>
  <si>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</si>
  <si>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</si>
  <si>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</si>
  <si>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</si>
  <si>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</si>
  <si>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</si>
  <si>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</si>
  <si>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</si>
  <si>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</si>
  <si>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</si>
  <si>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</si>
  <si>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</si>
  <si>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</si>
  <si>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</si>
  <si>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</si>
  <si>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</si>
  <si>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</si>
  <si>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</si>
  <si>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</si>
  <si>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</si>
  <si>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</si>
  <si>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</si>
  <si>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</si>
  <si>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</si>
  <si>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</si>
  <si>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</si>
  <si>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</si>
  <si>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</si>
  <si>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</si>
  <si>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</si>
  <si>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</si>
  <si>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</si>
  <si>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</si>
  <si>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</si>
  <si>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</si>
  <si>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</si>
  <si>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</si>
  <si>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</si>
  <si>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</si>
  <si>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</si>
  <si>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</si>
  <si>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</si>
  <si>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</si>
  <si>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</si>
  <si>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</si>
  <si>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</si>
  <si>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</si>
  <si>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</si>
  <si>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</si>
  <si>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</si>
  <si>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</si>
  <si>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</si>
  <si>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</si>
  <si>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</si>
  <si>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</si>
  <si>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</si>
  <si>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</si>
  <si>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</si>
  <si>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</si>
  <si>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</si>
  <si>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</si>
  <si>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</si>
  <si>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</si>
  <si>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</si>
  <si>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</si>
  <si>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</si>
  <si>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</si>
  <si>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</si>
  <si>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</si>
  <si>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</si>
  <si>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</si>
  <si>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</si>
  <si>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</si>
  <si>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</si>
  <si>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</si>
  <si>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</si>
  <si>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</si>
  <si>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</si>
  <si>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</si>
  <si>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</si>
  <si>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</si>
  <si>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</si>
  <si>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</si>
  <si>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</si>
  <si>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</si>
  <si>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</si>
  <si>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</si>
  <si>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</si>
  <si>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</si>
  <si>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</si>
  <si>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</si>
  <si>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</si>
  <si>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</si>
  <si>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</si>
  <si>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</si>
  <si>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</si>
  <si>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</si>
  <si>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</si>
  <si>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</si>
  <si>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</si>
  <si>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</si>
  <si>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</si>
  <si>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</si>
  <si>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</si>
  <si>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</si>
  <si>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</si>
  <si>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</si>
  <si>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</si>
  <si>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</si>
  <si>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</si>
  <si>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</si>
  <si>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</si>
  <si>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</si>
  <si>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</si>
  <si>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</si>
  <si>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</si>
  <si>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</si>
  <si>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</si>
  <si>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</si>
  <si>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</si>
  <si>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</si>
  <si>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</si>
  <si>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</si>
  <si>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</si>
  <si>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</si>
  <si>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</si>
  <si>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</si>
  <si>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</si>
  <si>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</si>
  <si>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</si>
  <si>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</si>
  <si>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</si>
  <si>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</si>
  <si>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</si>
  <si>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</si>
  <si>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</si>
  <si>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</si>
  <si>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</si>
  <si>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</si>
  <si>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</si>
  <si>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</si>
  <si>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</si>
  <si>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</si>
  <si>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</si>
  <si>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</si>
  <si>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</si>
  <si>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</si>
  <si>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</si>
  <si>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</si>
  <si>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</si>
  <si>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</si>
  <si>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</si>
  <si>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</si>
  <si>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</si>
  <si>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</si>
  <si>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</si>
  <si>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</si>
  <si>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</si>
  <si>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</si>
  <si>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</si>
  <si>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</si>
  <si>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</si>
  <si>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</si>
  <si>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</si>
  <si>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</si>
  <si>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</si>
  <si>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</si>
  <si>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</si>
  <si>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</si>
  <si>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</si>
  <si>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</si>
  <si>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</si>
  <si>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</si>
  <si>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</si>
  <si>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</si>
  <si>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</si>
  <si>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</si>
  <si>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</si>
  <si>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</si>
  <si>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</si>
  <si>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</si>
  <si>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</si>
  <si>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</si>
  <si>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</si>
  <si>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</si>
  <si>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</si>
  <si>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</si>
  <si>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</si>
  <si>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</si>
  <si>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</si>
  <si>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</si>
  <si>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</si>
  <si>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</si>
  <si>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</si>
  <si>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</si>
  <si>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</si>
  <si>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</si>
  <si>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</si>
  <si>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</si>
  <si>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</si>
  <si>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</si>
  <si>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</si>
  <si>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</si>
  <si>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</si>
  <si>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</si>
  <si>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</si>
  <si>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</si>
  <si>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</si>
  <si>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</si>
  <si>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</si>
  <si>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</si>
  <si>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</si>
  <si>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</si>
  <si>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</si>
  <si>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</si>
  <si>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</si>
  <si>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</si>
  <si>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</si>
  <si>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</si>
  <si>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</si>
  <si>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</si>
  <si>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</si>
  <si>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</si>
  <si>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</si>
  <si>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</si>
  <si>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</si>
  <si>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</si>
  <si>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</si>
  <si>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</si>
  <si>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</si>
  <si>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</si>
  <si>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</si>
  <si>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</si>
  <si>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</si>
  <si>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</si>
  <si>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</si>
  <si>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</si>
  <si>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</si>
  <si>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</si>
  <si>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</si>
  <si>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</si>
  <si>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</si>
  <si>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</si>
  <si>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</si>
  <si>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</si>
  <si>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</si>
  <si>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</si>
  <si>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</si>
  <si>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</si>
  <si>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</si>
  <si>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</si>
  <si>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</si>
  <si>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</si>
  <si>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</si>
  <si>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</si>
  <si>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</si>
  <si>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</si>
  <si>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</si>
  <si>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</si>
  <si>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</si>
  <si>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</si>
  <si>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</si>
  <si>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</si>
  <si>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</si>
  <si>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</si>
  <si>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</si>
  <si>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</si>
  <si>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</si>
  <si>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</si>
  <si>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</si>
  <si>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</si>
  <si>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</si>
  <si>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</si>
  <si>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</si>
  <si>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</si>
  <si>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</si>
  <si>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</si>
  <si>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</si>
  <si>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</si>
  <si>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</si>
  <si>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</si>
  <si>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</si>
  <si>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</si>
  <si>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</si>
  <si>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</si>
  <si>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</si>
  <si>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</si>
  <si>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</si>
  <si>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</si>
  <si>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</si>
  <si>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</si>
  <si>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</si>
  <si>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</si>
  <si>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</si>
  <si>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</si>
  <si>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</si>
  <si>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</si>
  <si>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</si>
  <si>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</si>
  <si>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</si>
  <si>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</si>
  <si>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</si>
  <si>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</si>
  <si>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</si>
  <si>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</si>
  <si>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</si>
  <si>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</si>
  <si>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</si>
  <si>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</si>
  <si>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</si>
  <si>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</si>
  <si>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</si>
  <si>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</si>
  <si>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</si>
  <si>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</si>
  <si>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</si>
  <si>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</si>
  <si>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</si>
  <si>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</si>
  <si>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</si>
  <si>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</si>
  <si>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</si>
  <si>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</si>
  <si>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</si>
  <si>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</si>
  <si>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</si>
  <si>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</si>
  <si>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</si>
  <si>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</si>
  <si>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</si>
  <si>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</si>
  <si>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</si>
  <si>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</si>
  <si>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</si>
  <si>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</si>
  <si>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</si>
  <si>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</si>
  <si>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</si>
  <si>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</si>
  <si>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</si>
  <si>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</si>
  <si>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</si>
  <si>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</si>
  <si>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</si>
  <si>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</si>
  <si>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</si>
  <si>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</si>
  <si>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</si>
  <si>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</si>
  <si>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</si>
  <si>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</si>
  <si>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</si>
  <si>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</si>
  <si>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</si>
  <si>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</si>
  <si>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</si>
  <si>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</si>
  <si>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</si>
  <si>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</si>
  <si>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</si>
  <si>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</si>
  <si>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</si>
  <si>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</si>
  <si>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</si>
  <si>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</si>
  <si>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</si>
  <si>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</si>
  <si>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</si>
  <si>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</si>
  <si>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</si>
  <si>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</si>
  <si>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</si>
  <si>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</si>
  <si>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</si>
  <si>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</si>
  <si>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</si>
  <si>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</si>
  <si>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</si>
  <si>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</si>
  <si>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</si>
  <si>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</si>
  <si>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</si>
  <si>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</si>
  <si>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</si>
  <si>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</si>
  <si>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</si>
  <si>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</si>
  <si>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</si>
  <si>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</si>
  <si>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</si>
  <si>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</si>
  <si>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</si>
  <si>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</si>
  <si>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</si>
  <si>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</si>
  <si>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</si>
  <si>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</si>
  <si>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</si>
  <si>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</si>
  <si>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</si>
  <si>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</si>
  <si>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</si>
  <si>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</si>
  <si>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</si>
  <si>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</si>
  <si>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</si>
  <si>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</si>
  <si>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</si>
  <si>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</si>
  <si>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</si>
  <si>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</si>
  <si>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</si>
  <si>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</si>
  <si>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</si>
  <si>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</si>
  <si>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</si>
  <si>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</si>
  <si>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</si>
  <si>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</si>
  <si>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</si>
  <si>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</si>
  <si>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</si>
  <si>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</si>
  <si>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</si>
  <si>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</si>
  <si>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</si>
  <si>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</si>
  <si>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</si>
  <si>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</si>
  <si>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</si>
  <si>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</si>
  <si>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</si>
  <si>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</si>
  <si>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</si>
  <si>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</si>
  <si>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</si>
  <si>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</si>
  <si>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</si>
  <si>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</si>
  <si>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</si>
  <si>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</si>
  <si>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</si>
  <si>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</si>
  <si>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</si>
  <si>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</si>
  <si>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</si>
  <si>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</si>
  <si>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</si>
  <si>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</si>
  <si>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</si>
  <si>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</si>
  <si>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</si>
  <si>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</si>
  <si>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</si>
  <si>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</si>
  <si>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</si>
  <si>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</si>
  <si>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</si>
  <si>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</si>
  <si>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</si>
  <si>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</si>
  <si>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</si>
  <si>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</si>
  <si>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</si>
  <si>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</si>
  <si>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</si>
  <si>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</si>
  <si>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</si>
  <si>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</si>
  <si>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</si>
  <si>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</si>
  <si>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</si>
  <si>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</si>
  <si>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</si>
  <si>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</si>
  <si>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</si>
  <si>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</si>
  <si>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</si>
  <si>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</si>
  <si>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</si>
  <si>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</si>
  <si>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</si>
  <si>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</si>
  <si>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</si>
  <si>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</si>
  <si>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</si>
  <si>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</si>
  <si>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</si>
  <si>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</si>
  <si>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</si>
  <si>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</si>
  <si>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</si>
  <si>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</si>
  <si>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</si>
  <si>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</si>
  <si>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</si>
  <si>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</si>
  <si>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</si>
  <si>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</si>
  <si>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</si>
  <si>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</si>
  <si>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</si>
  <si>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</si>
  <si>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</si>
  <si>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</si>
  <si>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</si>
  <si>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</si>
  <si>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</si>
  <si>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</si>
  <si>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</si>
  <si>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</si>
  <si>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</si>
  <si>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</si>
  <si>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</si>
  <si>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</si>
  <si>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</si>
  <si>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</si>
  <si>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</si>
  <si>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</si>
  <si>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</si>
  <si>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</si>
  <si>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</si>
  <si>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</si>
  <si>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</si>
  <si>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</si>
  <si>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</si>
  <si>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</si>
  <si>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</si>
  <si>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</si>
  <si>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</si>
  <si>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</si>
  <si>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</si>
  <si>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</si>
  <si>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</si>
  <si>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</si>
  <si>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</si>
  <si>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</si>
  <si>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</si>
  <si>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</si>
  <si>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</si>
  <si>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</si>
  <si>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</si>
  <si>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</si>
  <si>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</si>
  <si>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</si>
  <si>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</si>
  <si>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</si>
  <si>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</si>
  <si>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</si>
  <si>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</si>
  <si>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</si>
  <si>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</si>
  <si>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</si>
  <si>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</si>
  <si>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</si>
  <si>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</si>
  <si>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</si>
  <si>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</si>
  <si>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</si>
  <si>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</si>
  <si>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</si>
  <si>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</si>
  <si>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</si>
  <si>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</si>
  <si>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</si>
  <si>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</si>
  <si>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</si>
  <si>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</si>
  <si>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</si>
  <si>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</si>
  <si>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</si>
  <si>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</si>
  <si>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</si>
  <si>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</si>
  <si>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</si>
  <si>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</si>
  <si>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</si>
  <si>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</si>
  <si>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</si>
  <si>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</si>
  <si>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</si>
  <si>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</si>
  <si>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</si>
  <si>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</si>
  <si>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</si>
  <si>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</si>
  <si>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</si>
  <si>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</si>
  <si>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</si>
  <si>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</si>
  <si>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</si>
  <si>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</si>
  <si>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</si>
  <si>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</si>
  <si>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</si>
  <si>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</si>
  <si>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</si>
  <si>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</si>
  <si>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</si>
  <si>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</si>
  <si>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</si>
  <si>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</si>
  <si>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</si>
  <si>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</si>
  <si>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</si>
  <si>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</si>
  <si>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</si>
  <si>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</si>
  <si>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</si>
  <si>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</si>
  <si>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</si>
  <si>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</si>
  <si>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</si>
  <si>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</si>
  <si>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</si>
  <si>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</si>
  <si>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</si>
  <si>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</si>
  <si>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</si>
  <si>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</si>
  <si>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</si>
  <si>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</si>
  <si>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</si>
  <si>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</si>
  <si>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</si>
  <si>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</si>
  <si>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</si>
  <si>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</si>
  <si>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</si>
  <si>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</si>
  <si>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</si>
  <si>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</si>
  <si>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</si>
  <si>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</si>
  <si>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</si>
  <si>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</si>
  <si>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</si>
  <si>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</si>
  <si>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</si>
  <si>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</si>
  <si>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</si>
  <si>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</si>
  <si>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</si>
  <si>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</si>
  <si>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</si>
  <si>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</si>
  <si>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</si>
  <si>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</si>
  <si>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</si>
  <si>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</si>
  <si>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</si>
  <si>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</si>
  <si>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</si>
  <si>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</si>
  <si>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</si>
  <si>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</si>
  <si>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</si>
  <si>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</si>
  <si>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</si>
  <si>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</si>
  <si>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</si>
  <si>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</si>
  <si>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</si>
  <si>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</si>
  <si>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</si>
  <si>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</si>
  <si>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</si>
  <si>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</si>
  <si>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</si>
  <si>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</si>
  <si>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</si>
  <si>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</si>
  <si>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</si>
  <si>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</si>
  <si>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</si>
  <si>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</si>
  <si>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</si>
  <si>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</si>
  <si>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</si>
  <si>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</si>
  <si>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</si>
  <si>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</si>
  <si>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</si>
  <si>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</si>
  <si>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</si>
  <si>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</si>
  <si>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</si>
  <si>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</si>
  <si>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</si>
  <si>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</si>
  <si>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</si>
  <si>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</si>
  <si>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</si>
  <si>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</si>
  <si>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</si>
  <si>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</si>
  <si>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</si>
  <si>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</si>
  <si>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</si>
  <si>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</si>
  <si>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</si>
  <si>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</si>
  <si>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</si>
  <si>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</si>
  <si>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</si>
  <si>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</si>
  <si>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</si>
  <si>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</si>
  <si>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</si>
  <si>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</si>
  <si>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</si>
  <si>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</si>
  <si>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</si>
  <si>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</si>
  <si>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</si>
  <si>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</si>
  <si>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</si>
  <si>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</si>
  <si>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</si>
  <si>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</si>
  <si>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</si>
  <si>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</si>
  <si>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</si>
  <si>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</si>
  <si>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</si>
  <si>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</si>
  <si>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</si>
  <si>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</si>
  <si>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</si>
  <si>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</si>
  <si>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</si>
  <si>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</si>
  <si>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</si>
  <si>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</si>
  <si>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</si>
  <si>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</si>
  <si>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</si>
  <si>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</si>
  <si>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</si>
  <si>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</si>
  <si>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</si>
  <si>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</si>
  <si>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</si>
  <si>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</si>
  <si>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</si>
  <si>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</si>
  <si>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</si>
  <si>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</si>
  <si>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</si>
  <si>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</si>
  <si>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</si>
  <si>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</si>
  <si>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</si>
  <si>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</si>
  <si>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</si>
  <si>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</si>
  <si>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</si>
  <si>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</si>
  <si>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</si>
  <si>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</si>
  <si>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</si>
  <si>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</si>
  <si>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</si>
  <si>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</si>
  <si>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</si>
  <si>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</si>
  <si>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</si>
  <si>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</si>
  <si>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</si>
  <si>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</si>
  <si>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</si>
  <si>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</si>
  <si>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</si>
  <si>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</si>
  <si>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</si>
  <si>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</si>
  <si>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</si>
  <si>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</si>
  <si>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</si>
  <si>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</si>
  <si>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</si>
  <si>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</si>
  <si>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</si>
  <si>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</si>
  <si>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</si>
  <si>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</si>
  <si>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</si>
  <si>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</si>
  <si>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</si>
  <si>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</si>
  <si>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</si>
  <si>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</si>
  <si>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</si>
  <si>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</si>
  <si>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</si>
  <si>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</si>
  <si>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</si>
  <si>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</si>
  <si>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</si>
  <si>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</si>
  <si>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</si>
  <si>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</si>
  <si>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</si>
  <si>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</si>
  <si>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</si>
  <si>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</si>
  <si>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</si>
  <si>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</si>
  <si>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</si>
  <si>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</si>
  <si>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</si>
  <si>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</si>
  <si>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</si>
  <si>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</si>
  <si>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</si>
  <si>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</si>
  <si>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</si>
  <si>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</si>
  <si>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</si>
  <si>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</si>
  <si>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</si>
  <si>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</si>
  <si>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</si>
  <si>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</si>
  <si>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</si>
  <si>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</si>
  <si>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</si>
  <si>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</si>
  <si>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</si>
  <si>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</si>
  <si>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</si>
  <si>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</si>
  <si>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</si>
  <si>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</si>
  <si>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</si>
  <si>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</si>
  <si>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</si>
  <si>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</si>
  <si>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</si>
  <si>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</si>
  <si>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</si>
  <si>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</si>
  <si>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</si>
  <si>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</si>
  <si>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</si>
  <si>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</si>
  <si>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</si>
  <si>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</si>
  <si>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</si>
  <si>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</si>
  <si>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</si>
  <si>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</si>
  <si>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</si>
  <si>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</si>
  <si>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</si>
  <si>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</si>
  <si>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</si>
  <si>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</si>
  <si>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</si>
  <si>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</si>
  <si>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</si>
  <si>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</si>
  <si>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</si>
  <si>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</si>
  <si>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</si>
  <si>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</si>
  <si>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</si>
  <si>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</si>
  <si>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</si>
  <si>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</si>
  <si>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</si>
  <si>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</si>
  <si>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</si>
  <si>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</si>
  <si>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</si>
  <si>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</si>
  <si>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</si>
  <si>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</si>
  <si>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</si>
  <si>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</si>
  <si>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</si>
  <si>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</si>
  <si>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</si>
  <si>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</si>
  <si>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</si>
  <si>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</si>
  <si>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</si>
  <si>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</si>
  <si>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</si>
  <si>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</si>
  <si>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</si>
  <si>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</si>
  <si>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</si>
  <si>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</si>
  <si>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</si>
  <si>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</si>
  <si>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</si>
  <si>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</si>
  <si>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</si>
  <si>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</si>
  <si>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</si>
  <si>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</si>
  <si>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</si>
  <si>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</si>
  <si>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</si>
  <si>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</si>
  <si>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</si>
  <si>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</si>
  <si>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</si>
  <si>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</si>
  <si>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</si>
  <si>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</si>
  <si>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</si>
  <si>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</si>
  <si>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</si>
  <si>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</si>
  <si>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</si>
  <si>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</si>
  <si>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</si>
  <si>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</si>
  <si>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</si>
  <si>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</si>
  <si>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</si>
  <si>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</si>
  <si>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</si>
  <si>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</si>
  <si>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</si>
  <si>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</si>
  <si>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</si>
  <si>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</si>
  <si>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</si>
  <si>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</si>
  <si>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</si>
  <si>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</si>
  <si>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</si>
  <si>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</si>
  <si>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</si>
  <si>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</si>
  <si>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</si>
  <si>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</si>
  <si>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</si>
  <si>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</si>
  <si>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</si>
  <si>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</si>
  <si>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</si>
  <si>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</si>
  <si>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</si>
  <si>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</si>
  <si>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</si>
  <si>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</si>
  <si>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</si>
  <si>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</si>
  <si>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</si>
  <si>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</si>
  <si>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</si>
  <si>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</si>
  <si>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</si>
  <si>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</si>
  <si>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</si>
  <si>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</si>
  <si>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</si>
  <si>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</si>
  <si>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</si>
  <si>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</si>
  <si>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</si>
  <si>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</si>
  <si>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</si>
  <si>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</si>
  <si>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</si>
  <si>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</si>
  <si>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</si>
  <si>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</si>
  <si>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</si>
  <si>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</si>
  <si>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</si>
  <si>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</si>
  <si>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</si>
  <si>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</si>
  <si>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</si>
  <si>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</si>
  <si>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</si>
  <si>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</si>
  <si>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</si>
  <si>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</si>
  <si>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</si>
  <si>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</si>
  <si>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</si>
  <si>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</si>
  <si>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</si>
  <si>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</si>
  <si>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</si>
  <si>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</si>
  <si>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</si>
  <si>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</si>
  <si>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</si>
  <si>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</si>
  <si>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</si>
  <si>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</si>
  <si>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</si>
  <si>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</si>
  <si>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</si>
  <si>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</si>
  <si>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</si>
  <si>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</si>
  <si>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</si>
  <si>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</si>
  <si>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</si>
  <si>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</si>
  <si>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</si>
  <si>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</si>
  <si>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</si>
  <si>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</si>
  <si>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</si>
  <si>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</si>
  <si>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</si>
  <si>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</si>
  <si>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</si>
  <si>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</si>
  <si>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</si>
  <si>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</si>
  <si>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</si>
  <si>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</si>
  <si>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</si>
  <si>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</si>
  <si>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</si>
  <si>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</si>
  <si>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</si>
  <si>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</si>
  <si>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</si>
  <si>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</si>
  <si>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</si>
  <si>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</si>
  <si>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</si>
  <si>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</si>
  <si>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</si>
  <si>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</si>
  <si>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</si>
  <si>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</si>
  <si>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</si>
  <si>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</si>
  <si>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</si>
  <si>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</si>
  <si>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</si>
  <si>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</si>
  <si>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</si>
  <si>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</si>
  <si>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</si>
  <si>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</si>
  <si>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</si>
  <si>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</si>
  <si>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</si>
  <si>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</si>
  <si>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</si>
  <si>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</si>
  <si>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</si>
  <si>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</si>
  <si>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</si>
  <si>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</si>
  <si>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</si>
  <si>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</si>
  <si>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</si>
  <si>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</si>
  <si>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</si>
  <si>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</si>
  <si>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</si>
  <si>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</si>
  <si>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</si>
  <si>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</si>
  <si>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</si>
  <si>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</si>
  <si>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</si>
  <si>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</si>
  <si>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</si>
  <si>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</si>
  <si>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</si>
  <si>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</si>
  <si>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</si>
  <si>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</si>
  <si>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</si>
  <si>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</si>
  <si>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</si>
  <si>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</si>
  <si>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</si>
  <si>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</si>
  <si>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</si>
  <si>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</si>
  <si>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</si>
  <si>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</si>
  <si>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</si>
  <si>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</si>
  <si>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</si>
  <si>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</si>
  <si>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</si>
  <si>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</si>
  <si>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</si>
  <si>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</si>
  <si>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</si>
  <si>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</si>
  <si>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</si>
  <si>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</si>
  <si>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</si>
  <si>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</si>
  <si>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</si>
  <si>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</si>
  <si>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</si>
  <si>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</si>
  <si>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</si>
  <si>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</si>
  <si>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</si>
  <si>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</si>
  <si>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</si>
  <si>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</si>
  <si>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</si>
  <si>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</si>
  <si>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</si>
  <si>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</si>
  <si>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</si>
  <si>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</si>
  <si>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</si>
  <si>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</si>
  <si>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</si>
  <si>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</si>
  <si>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</si>
  <si>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</si>
  <si>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</si>
  <si>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</si>
  <si>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</si>
  <si>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</si>
  <si>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</si>
  <si>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</si>
  <si>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</si>
  <si>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</si>
  <si>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</si>
  <si>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</si>
  <si>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</si>
  <si>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</si>
  <si>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</si>
  <si>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</si>
  <si>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</si>
  <si>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</si>
  <si>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</si>
  <si>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</si>
  <si>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</si>
  <si>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</si>
  <si>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</si>
  <si>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</si>
  <si>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</si>
  <si>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</si>
  <si>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</si>
  <si>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</si>
  <si>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</si>
  <si>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</si>
  <si>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</si>
  <si>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</si>
  <si>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</si>
  <si>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</si>
  <si>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</si>
  <si>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</si>
  <si>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</si>
  <si>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</si>
  <si>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</si>
  <si>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</si>
  <si>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</si>
  <si>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</si>
  <si>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</si>
  <si>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</si>
  <si>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</si>
  <si>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</si>
  <si>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</si>
  <si>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</si>
  <si>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</si>
  <si>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</si>
  <si>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</si>
  <si>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</si>
  <si>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</si>
  <si>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</si>
  <si>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</si>
  <si>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</si>
  <si>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</si>
  <si>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</si>
  <si>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</si>
  <si>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</si>
  <si>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</si>
  <si>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</si>
  <si>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</si>
  <si>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</si>
  <si>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</si>
  <si>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</si>
  <si>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</si>
  <si>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</si>
  <si>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</si>
  <si>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</si>
  <si>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</si>
  <si>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</si>
  <si>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</si>
  <si>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</si>
  <si>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</si>
  <si>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</si>
  <si>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</si>
  <si>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</si>
  <si>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</si>
  <si>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</si>
  <si>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</si>
  <si>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</si>
  <si>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</si>
  <si>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</si>
  <si>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</si>
  <si>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</si>
  <si>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</si>
  <si>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</si>
  <si>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</si>
  <si>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</si>
  <si>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</si>
  <si>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</si>
  <si>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</si>
  <si>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</si>
  <si>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</si>
  <si>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</si>
  <si>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</si>
  <si>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</si>
  <si>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</si>
  <si>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</si>
  <si>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</si>
  <si>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</si>
  <si>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</si>
  <si>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</si>
  <si>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</si>
  <si>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</si>
  <si>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</si>
  <si>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</si>
  <si>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</si>
  <si>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</si>
  <si>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</si>
  <si>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</si>
  <si>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</si>
  <si>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</si>
  <si>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</si>
  <si>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</si>
  <si>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</si>
  <si>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</si>
  <si>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</si>
  <si>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</si>
  <si>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</si>
  <si>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</si>
  <si>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</si>
  <si>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</si>
  <si>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</si>
  <si>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</si>
  <si>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</si>
  <si>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</si>
  <si>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</si>
  <si>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</si>
  <si>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</si>
  <si>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</si>
  <si>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</si>
  <si>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</si>
  <si>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</si>
  <si>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</si>
  <si>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</si>
  <si>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</si>
  <si>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</si>
  <si>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</si>
  <si>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</si>
  <si>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</si>
  <si>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</si>
  <si>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</si>
  <si>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</si>
  <si>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</si>
  <si>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</si>
  <si>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</si>
  <si>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</si>
  <si>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</si>
  <si>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</si>
  <si>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</si>
  <si>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</si>
  <si>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</si>
  <si>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</si>
  <si>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</si>
  <si>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</si>
  <si>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</si>
  <si>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</si>
  <si>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</si>
  <si>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</si>
  <si>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</si>
  <si>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</si>
  <si>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</si>
  <si>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</si>
  <si>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</si>
  <si>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</si>
  <si>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</si>
  <si>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</si>
  <si>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</si>
  <si>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</si>
  <si>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</si>
  <si>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</si>
  <si>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</si>
  <si>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</si>
  <si>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</si>
  <si>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</si>
  <si>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</si>
  <si>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</si>
  <si>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</si>
  <si>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</si>
  <si>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</si>
  <si>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</si>
  <si>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</si>
  <si>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</si>
  <si>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</si>
  <si>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</si>
  <si>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</si>
  <si>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</si>
  <si>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</si>
  <si>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</si>
  <si>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</si>
  <si>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</si>
  <si>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</si>
  <si>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</si>
  <si>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</si>
  <si>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</si>
  <si>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</si>
  <si>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</si>
  <si>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</si>
  <si>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</si>
  <si>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</si>
  <si>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</si>
  <si>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</si>
  <si>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</si>
  <si>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</si>
  <si>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</si>
  <si>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</si>
  <si>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</si>
  <si>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</si>
  <si>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</si>
  <si>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</si>
  <si>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</si>
  <si>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</si>
  <si>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</si>
  <si>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</si>
  <si>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</si>
  <si>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</si>
  <si>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</si>
  <si>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</si>
  <si>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</si>
  <si>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</si>
  <si>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</si>
  <si>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</si>
  <si>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</si>
  <si>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</si>
  <si>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</si>
  <si>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</si>
  <si>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</si>
  <si>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</si>
  <si>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</si>
  <si>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</si>
  <si>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</si>
  <si>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</si>
  <si>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</si>
  <si>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</si>
  <si>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</si>
  <si>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</si>
  <si>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</si>
  <si>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</si>
  <si>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</si>
  <si>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</si>
  <si>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</si>
  <si>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</si>
  <si>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</si>
  <si>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</si>
  <si>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</si>
  <si>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</si>
  <si>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</si>
  <si>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</si>
  <si>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</si>
  <si>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</si>
  <si>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</si>
  <si>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</si>
  <si>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</si>
  <si>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</si>
  <si>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</si>
  <si>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</si>
  <si>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</si>
  <si>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</si>
  <si>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</si>
  <si>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</si>
  <si>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</si>
  <si>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</si>
  <si>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</si>
  <si>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</si>
  <si>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</si>
  <si>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</si>
  <si>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</si>
  <si>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</si>
  <si>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</si>
  <si>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</si>
  <si>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</si>
  <si>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</si>
  <si>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</si>
  <si>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</si>
  <si>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</si>
  <si>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</si>
  <si>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</si>
  <si>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</si>
  <si>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</si>
  <si>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</si>
  <si>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</si>
  <si>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</si>
  <si>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</si>
  <si>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</si>
  <si>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</si>
  <si>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</si>
  <si>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</si>
  <si>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</si>
  <si>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</si>
  <si>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</si>
  <si>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</si>
  <si>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</si>
  <si>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</si>
  <si>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</si>
  <si>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</si>
  <si>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</si>
  <si>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</si>
  <si>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</si>
  <si>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</si>
  <si>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</si>
  <si>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</si>
  <si>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</si>
  <si>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</si>
  <si>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</si>
  <si>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</si>
  <si>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</si>
  <si>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</si>
  <si>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</si>
  <si>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</si>
  <si>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</si>
  <si>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</si>
  <si>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</si>
  <si>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</si>
  <si>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</si>
  <si>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</si>
  <si>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</si>
  <si>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</si>
  <si>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</si>
  <si>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</si>
  <si>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</si>
  <si>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</si>
  <si>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</si>
  <si>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</si>
  <si>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</si>
  <si>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</si>
  <si>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</si>
  <si>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</si>
  <si>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</si>
  <si>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</si>
  <si>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</si>
  <si>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</si>
  <si>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</si>
  <si>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</si>
  <si>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</si>
  <si>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</si>
  <si>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</si>
  <si>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</si>
  <si>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</si>
  <si>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</si>
  <si>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</si>
  <si>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</si>
  <si>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</si>
  <si>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</si>
  <si>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</si>
  <si>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</si>
  <si>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</si>
  <si>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</si>
  <si>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</si>
  <si>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</si>
  <si>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</si>
  <si>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</si>
  <si>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</si>
  <si>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</si>
  <si>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</si>
  <si>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</si>
  <si>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</si>
  <si>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</si>
  <si>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</si>
  <si>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</si>
  <si>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</si>
  <si>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</si>
  <si>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</si>
  <si>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</si>
  <si>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</si>
  <si>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</si>
  <si>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</si>
  <si>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</si>
  <si>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</si>
  <si>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</si>
  <si>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</si>
  <si>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</si>
  <si>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</si>
  <si>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</si>
  <si>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</si>
  <si>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</si>
  <si>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</si>
  <si>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</si>
  <si>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</si>
  <si>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</si>
  <si>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</si>
  <si>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</si>
  <si>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</si>
  <si>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</si>
  <si>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</si>
  <si>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</si>
  <si>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</si>
  <si>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</si>
  <si>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</si>
  <si>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</si>
  <si>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</si>
  <si>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</si>
  <si>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</si>
  <si>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</si>
  <si>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</si>
  <si>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</si>
  <si>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</si>
  <si>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</si>
  <si>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</si>
  <si>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</si>
  <si>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</si>
  <si>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</si>
  <si>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</si>
  <si>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</si>
  <si>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</si>
  <si>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</si>
  <si>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</si>
  <si>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</si>
  <si>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</si>
  <si>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</si>
  <si>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</si>
  <si>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</si>
  <si>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</si>
  <si>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</si>
  <si>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</si>
  <si>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</si>
  <si>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</si>
  <si>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</si>
  <si>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</si>
  <si>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</si>
  <si>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</si>
  <si>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</si>
  <si>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</si>
  <si>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</si>
  <si>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</si>
  <si>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</si>
  <si>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</si>
  <si>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</si>
  <si>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</si>
  <si>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</si>
  <si>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</si>
  <si>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</si>
  <si>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</si>
  <si>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</si>
  <si>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</si>
  <si>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</si>
  <si>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</si>
  <si>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</si>
  <si>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</si>
  <si>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</si>
  <si>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</si>
  <si>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</si>
  <si>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</si>
  <si>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</si>
  <si>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</si>
  <si>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</si>
  <si>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</si>
  <si>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</si>
  <si>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</si>
  <si>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</si>
  <si>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</si>
  <si>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</si>
  <si>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</si>
  <si>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</si>
  <si>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</si>
  <si>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</si>
  <si>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</si>
  <si>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</si>
  <si>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</si>
  <si>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</si>
  <si>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</si>
  <si>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</si>
  <si>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</si>
  <si>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</si>
  <si>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</si>
  <si>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</si>
  <si>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</si>
  <si>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</si>
  <si>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</si>
  <si>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</si>
  <si>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</si>
  <si>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</si>
  <si>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</si>
  <si>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</si>
  <si>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</si>
  <si>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</si>
  <si>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</si>
  <si>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</si>
  <si>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</si>
  <si>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</si>
  <si>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</si>
  <si>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</si>
  <si>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</si>
  <si>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</si>
  <si>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</si>
  <si>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</si>
  <si>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</si>
  <si>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</si>
  <si>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</si>
  <si>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</si>
  <si>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</si>
  <si>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</si>
  <si>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</si>
  <si>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</si>
  <si>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</si>
  <si>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</si>
  <si>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</si>
  <si>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</si>
  <si>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</si>
  <si>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</si>
  <si>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</si>
  <si>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</si>
  <si>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</si>
  <si>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</si>
  <si>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</si>
  <si>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</si>
  <si>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</si>
  <si>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</si>
  <si>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</si>
  <si>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</si>
  <si>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</si>
  <si>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</si>
  <si>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</si>
  <si>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</si>
  <si>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</si>
  <si>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</si>
  <si>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</si>
  <si>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</si>
  <si>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</si>
  <si>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</si>
  <si>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</si>
  <si>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</si>
  <si>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</si>
  <si>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</si>
  <si>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</si>
  <si>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</si>
  <si>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</si>
  <si>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</si>
  <si>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</si>
  <si>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</si>
  <si>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</si>
  <si>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</si>
  <si>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</si>
  <si>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</si>
  <si>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</si>
  <si>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</si>
  <si>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</si>
  <si>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</si>
  <si>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</si>
  <si>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</si>
  <si>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</si>
  <si>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</si>
  <si>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</si>
  <si>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</si>
  <si>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</si>
  <si>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</si>
  <si>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</si>
  <si>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</si>
  <si>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</si>
  <si>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</si>
  <si>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</si>
  <si>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</si>
  <si>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</si>
  <si>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</si>
  <si>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</si>
  <si>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</si>
  <si>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</si>
  <si>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</si>
  <si>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</si>
  <si>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</si>
  <si>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</si>
  <si>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</si>
  <si>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</si>
  <si>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</si>
  <si>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</si>
  <si>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</si>
  <si>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</si>
  <si>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</si>
  <si>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</si>
  <si>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</si>
  <si>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</si>
  <si>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</si>
  <si>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</si>
  <si>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</si>
  <si>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</si>
  <si>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</si>
  <si>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</si>
  <si>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</si>
  <si>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</si>
  <si>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</si>
  <si>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</si>
  <si>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</si>
  <si>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</si>
  <si>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</si>
  <si>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</si>
  <si>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</si>
  <si>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</si>
  <si>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</si>
  <si>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</si>
  <si>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</si>
  <si>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</si>
  <si>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</si>
  <si>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</si>
  <si>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</si>
  <si>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</si>
  <si>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</si>
  <si>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</si>
  <si>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</si>
  <si>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</si>
  <si>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</si>
  <si>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</si>
  <si>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</si>
  <si>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</si>
  <si>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</si>
  <si>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</si>
  <si>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</si>
  <si>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</si>
  <si>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</si>
  <si>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</si>
  <si>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</si>
  <si>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</si>
  <si>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</si>
  <si>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</si>
  <si>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</si>
  <si>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</si>
  <si>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</si>
  <si>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</si>
  <si>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</si>
  <si>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</si>
  <si>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</si>
  <si>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</si>
  <si>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</si>
  <si>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</si>
  <si>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</si>
  <si>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</si>
  <si>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</si>
  <si>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</si>
  <si>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</si>
  <si>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</si>
  <si>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</si>
  <si>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</si>
  <si>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</si>
  <si>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</si>
  <si>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</si>
  <si>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</si>
  <si>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</si>
  <si>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</si>
  <si>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</si>
  <si>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</si>
  <si>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</si>
  <si>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</si>
  <si>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</si>
  <si>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</si>
  <si>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</si>
  <si>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</si>
  <si>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</si>
  <si>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</si>
  <si>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</si>
  <si>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</si>
  <si>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</si>
  <si>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</si>
  <si>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</si>
  <si>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</si>
  <si>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</si>
  <si>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</si>
  <si>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</si>
  <si>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</si>
  <si>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</si>
  <si>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</si>
  <si>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</si>
  <si>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</si>
  <si>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</si>
  <si>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</si>
  <si>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</si>
  <si>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</si>
  <si>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</si>
  <si>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</si>
  <si>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</si>
  <si>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</si>
  <si>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</si>
  <si>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</si>
  <si>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</si>
  <si>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</si>
  <si>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</si>
  <si>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</si>
  <si>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</si>
  <si>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</si>
  <si>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</si>
  <si>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</si>
  <si>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</si>
  <si>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</si>
  <si>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</si>
  <si>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</si>
  <si>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</si>
  <si>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</si>
  <si>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</si>
  <si>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</si>
  <si>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</si>
  <si>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</si>
  <si>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</si>
  <si>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</si>
  <si>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</si>
  <si>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</si>
  <si>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</si>
  <si>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</si>
  <si>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</si>
  <si>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</si>
  <si>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</si>
  <si>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</si>
  <si>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</si>
  <si>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</si>
  <si>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</si>
  <si>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</si>
  <si>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</si>
  <si>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</si>
  <si>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</si>
  <si>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</si>
  <si>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</si>
  <si>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</si>
  <si>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</si>
  <si>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</si>
  <si>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</si>
  <si>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</si>
  <si>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</si>
  <si>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</si>
  <si>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</si>
  <si>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</si>
  <si>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</si>
  <si>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</si>
  <si>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</si>
  <si>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</si>
  <si>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</si>
  <si>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</si>
  <si>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</si>
  <si>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</si>
  <si>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</si>
  <si>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</si>
  <si>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</si>
  <si>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</si>
  <si>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</si>
  <si>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</si>
  <si>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</si>
  <si>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</si>
  <si>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</si>
  <si>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</si>
  <si>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</si>
  <si>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</si>
  <si>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</si>
  <si>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</si>
  <si>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</si>
  <si>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</si>
  <si>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</si>
  <si>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</si>
  <si>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</si>
  <si>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</si>
  <si>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</si>
  <si>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</si>
  <si>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</si>
  <si>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</si>
  <si>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</si>
  <si>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</si>
  <si>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</si>
  <si>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</si>
  <si>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</si>
  <si>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</si>
  <si>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</si>
  <si>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</si>
  <si>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</si>
  <si>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</si>
  <si>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</si>
  <si>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</si>
  <si>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</si>
  <si>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</si>
  <si>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</si>
  <si>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</si>
  <si>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</si>
  <si>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</si>
  <si>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</si>
  <si>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</si>
  <si>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</si>
  <si>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</si>
  <si>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</si>
  <si>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</si>
  <si>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</si>
  <si>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</si>
  <si>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</si>
  <si>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</si>
  <si>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</si>
  <si>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</si>
  <si>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</si>
  <si>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</si>
  <si>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</si>
  <si>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</si>
  <si>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</si>
  <si>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</si>
  <si>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</si>
  <si>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</si>
  <si>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</si>
  <si>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</si>
  <si>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</si>
  <si>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</si>
  <si>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</si>
  <si>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</si>
  <si>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</si>
  <si>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</si>
  <si>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</si>
  <si>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</si>
  <si>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</si>
  <si>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</si>
  <si>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</si>
  <si>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</si>
  <si>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</si>
  <si>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</si>
  <si>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</si>
  <si>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</si>
  <si>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</si>
  <si>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</si>
  <si>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</si>
  <si>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</si>
  <si>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</si>
  <si>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</si>
  <si>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</si>
  <si>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</si>
  <si>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</si>
  <si>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</si>
  <si>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</si>
  <si>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</si>
  <si>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</si>
  <si>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</si>
  <si>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</si>
  <si>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</si>
  <si>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</si>
  <si>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</si>
  <si>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</si>
  <si>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</si>
  <si>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</si>
  <si>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</si>
  <si>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</si>
  <si>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</si>
  <si>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</si>
  <si>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</si>
  <si>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</si>
  <si>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</si>
  <si>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</si>
  <si>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</si>
  <si>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</si>
  <si>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</si>
  <si>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</si>
  <si>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</si>
  <si>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</si>
  <si>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</si>
  <si>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</si>
  <si>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</si>
  <si>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</si>
  <si>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</si>
  <si>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</si>
  <si>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</si>
  <si>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</si>
  <si>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</si>
  <si>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</si>
  <si>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</si>
  <si>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</si>
  <si>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</si>
  <si>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</si>
  <si>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</si>
  <si>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</si>
  <si>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</si>
  <si>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</si>
  <si>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</si>
  <si>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</si>
  <si>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</si>
  <si>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</si>
  <si>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</si>
  <si>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</si>
  <si>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</si>
  <si>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</si>
  <si>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</si>
  <si>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</si>
  <si>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</si>
  <si>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</si>
  <si>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</si>
  <si>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</si>
  <si>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</si>
  <si>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</si>
  <si>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</si>
  <si>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</si>
  <si>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</si>
  <si>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</si>
  <si>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</si>
  <si>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</si>
  <si>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</si>
  <si>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</si>
  <si>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</si>
  <si>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</si>
  <si>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</si>
  <si>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</si>
  <si>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</si>
  <si>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</si>
  <si>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</si>
  <si>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</si>
  <si>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</si>
  <si>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</si>
  <si>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</si>
  <si>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</si>
  <si>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</si>
  <si>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</si>
  <si>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</si>
  <si>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</si>
  <si>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</si>
  <si>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</si>
  <si>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</si>
  <si>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</si>
  <si>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</si>
  <si>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</si>
  <si>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</si>
  <si>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</si>
  <si>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</si>
  <si>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</si>
  <si>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</si>
  <si>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</si>
  <si>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</si>
  <si>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</si>
  <si>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</si>
  <si>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</si>
  <si>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</si>
  <si>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</si>
  <si>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</si>
  <si>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</si>
  <si>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</si>
  <si>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</si>
  <si>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</si>
  <si>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</si>
  <si>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</si>
  <si>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</si>
  <si>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</si>
  <si>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</si>
  <si>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</si>
  <si>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</si>
  <si>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</si>
  <si>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</si>
  <si>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</si>
  <si>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</si>
  <si>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</si>
  <si>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</si>
  <si>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</si>
  <si>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</si>
  <si>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</si>
  <si>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</si>
  <si>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</si>
  <si>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</si>
  <si>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</si>
  <si>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</si>
  <si>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</si>
  <si>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</si>
  <si>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</si>
  <si>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</si>
  <si>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</si>
  <si>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</si>
  <si>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</si>
  <si>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</si>
  <si>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</si>
  <si>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</si>
  <si>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</si>
  <si>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</si>
  <si>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</si>
  <si>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</si>
  <si>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</si>
  <si>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</si>
  <si>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</si>
  <si>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</si>
  <si>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</si>
  <si>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</si>
  <si>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</si>
  <si>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</si>
  <si>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</si>
  <si>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</si>
  <si>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</si>
  <si>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</si>
  <si>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</si>
  <si>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</si>
  <si>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</si>
  <si>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</si>
  <si>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</si>
  <si>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</si>
  <si>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</si>
  <si>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</si>
  <si>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</si>
  <si>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</si>
  <si>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</si>
  <si>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</si>
  <si>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</si>
  <si>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</si>
  <si>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</si>
  <si>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</si>
  <si>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</si>
  <si>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</si>
  <si>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</si>
  <si>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</si>
  <si>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</si>
  <si>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</si>
  <si>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</si>
  <si>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</si>
  <si>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</si>
  <si>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</si>
  <si>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</si>
  <si>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</si>
  <si>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</si>
  <si>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</si>
  <si>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</si>
  <si>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</si>
  <si>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</si>
  <si>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</si>
  <si>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</si>
  <si>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</si>
  <si>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</si>
  <si>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</si>
  <si>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</si>
  <si>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</si>
  <si>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</si>
  <si>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</si>
  <si>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</si>
  <si>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</si>
  <si>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</si>
  <si>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</si>
  <si>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</si>
  <si>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</si>
  <si>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</si>
  <si>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</si>
  <si>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</si>
  <si>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</si>
  <si>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</si>
  <si>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</si>
  <si>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</si>
  <si>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</si>
  <si>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</si>
  <si>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</si>
  <si>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</si>
  <si>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</si>
  <si>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</si>
  <si>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</si>
  <si>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</si>
  <si>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</si>
  <si>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</si>
  <si>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</si>
  <si>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</si>
  <si>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</si>
  <si>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</si>
  <si>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</si>
  <si>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</si>
  <si>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</si>
  <si>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</si>
  <si>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</si>
  <si>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</si>
  <si>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</si>
  <si>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</si>
  <si>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</si>
  <si>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</si>
  <si>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</si>
  <si>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</si>
  <si>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</si>
  <si>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</si>
  <si>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</si>
  <si>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</si>
  <si>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</si>
  <si>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</si>
  <si>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</si>
  <si>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</si>
  <si>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</si>
  <si>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</si>
  <si>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</si>
  <si>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</si>
  <si>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</si>
  <si>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</si>
  <si>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</si>
  <si>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</si>
  <si>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</si>
  <si>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</si>
  <si>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</si>
  <si>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</si>
  <si>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</si>
  <si>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</si>
  <si>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</si>
  <si>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</si>
  <si>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</si>
  <si>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</si>
  <si>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</si>
  <si>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</si>
  <si>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</si>
  <si>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</si>
  <si>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</si>
  <si>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</si>
  <si>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</si>
  <si>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</si>
  <si>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</si>
  <si>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</si>
  <si>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</si>
  <si>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</si>
  <si>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</si>
  <si>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</si>
  <si>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</si>
  <si>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</si>
  <si>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</si>
  <si>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</si>
  <si>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</si>
  <si>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</si>
  <si>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</si>
  <si>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</si>
  <si>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</si>
  <si>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</si>
  <si>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</si>
  <si>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</si>
  <si>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</si>
  <si>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</si>
  <si>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</si>
  <si>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</si>
  <si>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</si>
  <si>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</si>
  <si>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</si>
  <si>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</si>
  <si>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</si>
  <si>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</si>
  <si>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</si>
  <si>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</si>
  <si>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</si>
  <si>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</si>
  <si>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</si>
  <si>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</si>
  <si>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</si>
  <si>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</si>
  <si>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</si>
  <si>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</si>
  <si>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</si>
  <si>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</si>
  <si>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</si>
  <si>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</si>
  <si>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</si>
  <si>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</si>
  <si>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</si>
  <si>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</si>
  <si>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</si>
  <si>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</si>
  <si>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</si>
  <si>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</si>
  <si>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</si>
  <si>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</si>
  <si>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</si>
  <si>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</si>
  <si>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</si>
  <si>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</si>
  <si>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</si>
  <si>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</si>
  <si>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</si>
  <si>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</si>
  <si>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</si>
  <si>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</si>
  <si>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</si>
  <si>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</si>
  <si>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</si>
  <si>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</si>
  <si>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</si>
  <si>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</si>
  <si>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</si>
  <si>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</si>
  <si>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</si>
  <si>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</si>
  <si>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</si>
  <si>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</si>
  <si>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</si>
  <si>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</si>
  <si>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</si>
  <si>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</si>
  <si>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</si>
  <si>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</si>
  <si>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</si>
  <si>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</si>
  <si>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</si>
  <si>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</si>
  <si>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</si>
  <si>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</si>
  <si>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</si>
  <si>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</si>
  <si>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</si>
  <si>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</si>
  <si>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</si>
  <si>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</si>
  <si>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</si>
  <si>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</si>
  <si>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</si>
  <si>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</si>
  <si>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</si>
  <si>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</si>
  <si>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</si>
  <si>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</si>
  <si>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</si>
  <si>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</si>
  <si>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</si>
  <si>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</si>
  <si>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</si>
  <si>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</si>
  <si>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</si>
  <si>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</si>
  <si>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</si>
  <si>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</si>
  <si>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</si>
  <si>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</si>
  <si>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</si>
  <si>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</si>
  <si>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</si>
  <si>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</si>
  <si>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</si>
  <si>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</si>
  <si>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</si>
  <si>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</si>
  <si>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</si>
  <si>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</si>
  <si>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</si>
  <si>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</si>
  <si>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</si>
  <si>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</si>
  <si>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</si>
  <si>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</si>
  <si>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</si>
  <si>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</si>
  <si>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</si>
  <si>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</si>
  <si>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</si>
  <si>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</si>
  <si>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</si>
  <si>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</si>
  <si>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</si>
  <si>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</si>
  <si>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</si>
  <si>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</si>
  <si>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</si>
  <si>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</si>
  <si>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</si>
  <si>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</si>
  <si>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</si>
  <si>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</si>
  <si>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</si>
  <si>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</si>
  <si>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</si>
  <si>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</si>
  <si>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</si>
  <si>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</si>
  <si>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</si>
  <si>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</si>
  <si>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</si>
  <si>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</si>
  <si>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</si>
  <si>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</si>
  <si>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</si>
  <si>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</si>
  <si>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</si>
  <si>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</si>
  <si>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</si>
  <si>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</si>
  <si>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</si>
  <si>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</si>
  <si>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</si>
  <si>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</si>
  <si>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</si>
  <si>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</si>
  <si>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</si>
  <si>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</si>
  <si>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</si>
  <si>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</si>
  <si>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</si>
  <si>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</si>
  <si>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</si>
  <si>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</si>
  <si>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</si>
  <si>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</si>
  <si>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</si>
  <si>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</si>
  <si>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</si>
  <si>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</si>
  <si>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</si>
  <si>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</si>
  <si>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</si>
  <si>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</si>
  <si>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</si>
  <si>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</si>
  <si>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</si>
  <si>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</si>
  <si>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</si>
  <si>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</si>
  <si>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</si>
  <si>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</si>
  <si>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</si>
  <si>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</si>
  <si>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</si>
  <si>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</si>
  <si>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</si>
  <si>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</si>
  <si>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</si>
  <si>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</si>
  <si>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</si>
  <si>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</si>
  <si>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</si>
  <si>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</si>
  <si>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</si>
  <si>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</si>
  <si>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</si>
  <si>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</si>
  <si>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</si>
  <si>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</si>
  <si>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</si>
  <si>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</si>
  <si>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</si>
  <si>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</si>
  <si>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</si>
  <si>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</si>
  <si>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</si>
  <si>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</si>
  <si>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</si>
  <si>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</si>
  <si>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</si>
  <si>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</si>
  <si>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</si>
  <si>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</si>
  <si>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</si>
  <si>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</si>
  <si>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</si>
  <si>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</si>
  <si>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</si>
  <si>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</si>
  <si>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</si>
  <si>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</si>
  <si>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</si>
  <si>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</si>
  <si>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</si>
  <si>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</si>
  <si>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</si>
  <si>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</si>
  <si>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</si>
  <si>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</si>
  <si>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</si>
  <si>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</si>
  <si>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</si>
  <si>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</si>
  <si>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</si>
  <si>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</si>
  <si>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</si>
  <si>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</si>
  <si>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</si>
  <si>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</si>
  <si>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</si>
  <si>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</si>
  <si>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</si>
  <si>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</si>
  <si>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</si>
  <si>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</si>
  <si>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</si>
  <si>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</si>
  <si>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</si>
  <si>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</si>
  <si>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</si>
  <si>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</si>
  <si>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</si>
  <si>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</si>
  <si>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</si>
  <si>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</si>
  <si>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</si>
  <si>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</si>
  <si>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</si>
  <si>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</si>
  <si>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</si>
  <si>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</si>
  <si>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</si>
  <si>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</si>
  <si>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</si>
  <si>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</si>
  <si>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</si>
  <si>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</si>
  <si>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</si>
  <si>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</si>
  <si>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</si>
  <si>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</si>
  <si>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</si>
  <si>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</si>
  <si>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</si>
  <si>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</si>
  <si>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</si>
  <si>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</si>
  <si>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</si>
  <si>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</si>
  <si>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</si>
  <si>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</si>
  <si>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</si>
  <si>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</si>
  <si>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</si>
  <si>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</si>
  <si>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</si>
  <si>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</si>
  <si>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</si>
  <si>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</si>
  <si>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</si>
  <si>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</si>
  <si>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</si>
  <si>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</si>
  <si>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</si>
  <si>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</si>
  <si>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</si>
  <si>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</si>
  <si>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</si>
  <si>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</si>
  <si>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</si>
  <si>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</si>
  <si>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</si>
  <si>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</si>
  <si>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</si>
  <si>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</si>
  <si>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</si>
  <si>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</si>
  <si>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</si>
  <si>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</si>
  <si>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</si>
  <si>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</si>
  <si>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</si>
  <si>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</si>
  <si>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</si>
  <si>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</si>
  <si>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</si>
  <si>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</si>
  <si>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</si>
  <si>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</si>
  <si>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</si>
  <si>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</si>
  <si>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</si>
  <si>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</si>
  <si>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</si>
  <si>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</si>
  <si>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</si>
  <si>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</si>
  <si>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</si>
  <si>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</si>
  <si>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</si>
  <si>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</si>
  <si>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</si>
  <si>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</si>
  <si>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</si>
  <si>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</si>
  <si>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</si>
  <si>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</si>
  <si>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</si>
  <si>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</si>
  <si>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</si>
  <si>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</si>
  <si>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</si>
  <si>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</si>
  <si>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</si>
  <si>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</si>
  <si>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</si>
  <si>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</si>
  <si>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</si>
  <si>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</si>
  <si>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</si>
  <si>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</si>
  <si>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</si>
  <si>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</si>
  <si>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</si>
  <si>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</si>
  <si>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</si>
  <si>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</si>
  <si>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</si>
  <si>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</si>
  <si>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</si>
  <si>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</si>
  <si>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</si>
  <si>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</si>
  <si>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</si>
  <si>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</si>
  <si>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</si>
  <si>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</si>
  <si>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</si>
  <si>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</si>
  <si>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</si>
  <si>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</si>
  <si>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</si>
  <si>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</si>
  <si>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</si>
  <si>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</si>
  <si>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</si>
  <si>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</si>
  <si>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</si>
  <si>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</si>
  <si>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</si>
  <si>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</si>
  <si>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</si>
  <si>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</si>
  <si>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</si>
  <si>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</si>
  <si>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</si>
  <si>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</si>
  <si>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</si>
  <si>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</si>
  <si>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</si>
  <si>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</si>
  <si>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</si>
  <si>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</si>
  <si>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</si>
  <si>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</si>
  <si>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</si>
  <si>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</si>
  <si>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</si>
  <si>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</si>
  <si>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</si>
  <si>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</si>
  <si>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</si>
  <si>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</si>
  <si>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</si>
  <si>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</si>
  <si>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</si>
  <si>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</si>
  <si>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</si>
  <si>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</si>
  <si>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</si>
  <si>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</si>
  <si>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</si>
  <si>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</si>
  <si>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</si>
  <si>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</si>
  <si>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</si>
  <si>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</si>
  <si>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</si>
  <si>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</si>
  <si>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</si>
  <si>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</si>
  <si>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</si>
  <si>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</si>
  <si>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</si>
  <si>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</si>
  <si>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</si>
  <si>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</si>
  <si>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</si>
  <si>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</si>
  <si>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</si>
  <si>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</si>
  <si>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</si>
  <si>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</si>
  <si>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</si>
  <si>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</si>
  <si>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</si>
  <si>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</si>
  <si>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</si>
  <si>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</si>
  <si>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</si>
  <si>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</si>
  <si>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</si>
  <si>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</si>
  <si>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</si>
  <si>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</si>
  <si>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</si>
  <si>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</si>
  <si>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</si>
  <si>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</si>
  <si>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</si>
  <si>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</si>
  <si>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</si>
  <si>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</si>
  <si>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</si>
  <si>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</si>
  <si>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</si>
  <si>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</si>
  <si>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</si>
  <si>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</si>
  <si>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</si>
  <si>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</si>
  <si>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</si>
  <si>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</si>
  <si>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</si>
  <si>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</si>
  <si>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</si>
  <si>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</si>
  <si>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</si>
  <si>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</si>
  <si>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</si>
  <si>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</si>
  <si>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</si>
  <si>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</si>
  <si>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</si>
  <si>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</si>
  <si>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</si>
  <si>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</si>
  <si>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</si>
  <si>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</si>
  <si>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</si>
  <si>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</si>
  <si>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</si>
  <si>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</si>
  <si>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</si>
  <si>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</si>
  <si>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</si>
  <si>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</si>
  <si>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</si>
  <si>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</si>
  <si>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</si>
  <si>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</si>
  <si>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</si>
  <si>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</si>
  <si>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</si>
  <si>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</si>
  <si>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</si>
  <si>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</si>
  <si>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</si>
  <si>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</si>
  <si>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</si>
  <si>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</si>
  <si>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</si>
  <si>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</si>
  <si>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</si>
  <si>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</si>
  <si>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</si>
  <si>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</si>
  <si>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</si>
  <si>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</si>
  <si>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</si>
  <si>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</si>
  <si>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</si>
  <si>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</si>
  <si>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</si>
  <si>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</si>
  <si>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</si>
  <si>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</si>
  <si>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</si>
  <si>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</si>
  <si>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</si>
  <si>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</si>
  <si>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</si>
  <si>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</si>
  <si>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</si>
  <si>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</si>
  <si>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</si>
  <si>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</si>
  <si>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</si>
  <si>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</si>
  <si>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</si>
  <si>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</si>
  <si>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</si>
  <si>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</si>
  <si>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</si>
  <si>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</si>
  <si>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</si>
  <si>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</si>
  <si>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</si>
  <si>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</si>
  <si>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</si>
  <si>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</si>
  <si>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</si>
  <si>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</si>
  <si>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</si>
  <si>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</si>
  <si>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</si>
  <si>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</si>
  <si>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</si>
  <si>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</si>
  <si>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</si>
  <si>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</si>
  <si>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</si>
  <si>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</si>
  <si>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</si>
  <si>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</si>
  <si>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</si>
  <si>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</si>
  <si>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</si>
  <si>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</si>
  <si>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</si>
  <si>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</si>
  <si>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</si>
  <si>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</si>
  <si>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</si>
  <si>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</si>
  <si>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</si>
  <si>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</si>
  <si>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</si>
  <si>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</si>
  <si>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</si>
  <si>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</si>
  <si>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</si>
  <si>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</si>
  <si>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</si>
  <si>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</si>
  <si>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</si>
  <si>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</si>
  <si>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</si>
  <si>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</si>
  <si>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</si>
  <si>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</si>
  <si>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</si>
  <si>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</si>
  <si>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</si>
  <si>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</si>
  <si>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</si>
  <si>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</si>
  <si>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</si>
  <si>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</si>
  <si>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</si>
  <si>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</si>
  <si>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</si>
  <si>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</si>
  <si>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</si>
  <si>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</si>
  <si>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</si>
  <si>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</si>
  <si>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</si>
  <si>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</si>
  <si>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</si>
  <si>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</si>
  <si>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</si>
  <si>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</si>
  <si>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</si>
  <si>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</si>
  <si>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</si>
  <si>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</si>
  <si>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</si>
  <si>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</si>
  <si>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</si>
  <si>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</si>
  <si>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</si>
  <si>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</si>
  <si>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</si>
  <si>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</si>
  <si>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</si>
  <si>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</si>
  <si>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</si>
  <si>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</si>
  <si>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</si>
  <si>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</si>
  <si>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</si>
  <si>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</si>
  <si>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</si>
  <si>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</si>
  <si>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</si>
  <si>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</si>
  <si>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</si>
  <si>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</si>
  <si>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</si>
  <si>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</si>
  <si>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</si>
  <si>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</si>
  <si>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</si>
  <si>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</si>
  <si>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</si>
  <si>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</si>
  <si>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</si>
  <si>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</si>
  <si>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</si>
  <si>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</si>
  <si>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</si>
  <si>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</si>
  <si>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</si>
  <si>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</si>
  <si>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</si>
  <si>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</si>
  <si>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</si>
  <si>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</si>
  <si>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</si>
  <si>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</si>
  <si>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</si>
  <si>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</si>
  <si>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</si>
  <si>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</si>
  <si>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</si>
  <si>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</si>
  <si>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</si>
  <si>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</si>
  <si>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</si>
  <si>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</si>
  <si>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</si>
  <si>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</si>
  <si>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</si>
  <si>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</si>
  <si>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</si>
  <si>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</si>
  <si>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</si>
  <si>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</si>
  <si>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</si>
  <si>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</si>
  <si>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</si>
  <si>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</si>
  <si>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</si>
  <si>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</si>
  <si>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</si>
  <si>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</si>
  <si>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</si>
  <si>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</si>
  <si>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</si>
  <si>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</si>
  <si>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</si>
  <si>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</si>
  <si>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</si>
  <si>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</si>
  <si>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</si>
  <si>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</si>
  <si>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</si>
  <si>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</si>
  <si>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</si>
  <si>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</si>
  <si>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</si>
  <si>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</si>
  <si>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</si>
  <si>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</si>
  <si>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</si>
  <si>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</si>
  <si>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</si>
  <si>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</si>
  <si>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</si>
  <si>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</si>
  <si>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</si>
  <si>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</si>
  <si>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</si>
  <si>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</si>
  <si>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</si>
  <si>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</si>
  <si>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</si>
  <si>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</si>
  <si>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</si>
  <si>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</si>
  <si>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</si>
  <si>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</si>
  <si>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</si>
  <si>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</si>
  <si>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</si>
  <si>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</si>
  <si>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</si>
  <si>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</si>
  <si>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</si>
  <si>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</si>
  <si>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</si>
  <si>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</si>
  <si>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</si>
  <si>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</si>
  <si>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</si>
  <si>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</si>
  <si>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</si>
  <si>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</si>
  <si>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</si>
  <si>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</si>
  <si>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</si>
  <si>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</si>
  <si>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</si>
  <si>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</si>
  <si>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</si>
  <si>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</si>
  <si>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</si>
  <si>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</si>
  <si>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</si>
  <si>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</si>
  <si>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</si>
  <si>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</si>
  <si>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</si>
  <si>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</si>
  <si>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</si>
  <si>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</si>
  <si>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</si>
  <si>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</si>
  <si>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</si>
  <si>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</si>
  <si>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</si>
  <si>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</si>
  <si>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</si>
  <si>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</si>
  <si>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</si>
  <si>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</si>
  <si>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</si>
  <si>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</si>
  <si>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</si>
  <si>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</si>
  <si>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</si>
  <si>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</si>
  <si>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</si>
  <si>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</si>
  <si>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</si>
  <si>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</si>
  <si>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</si>
  <si>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</si>
  <si>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</si>
  <si>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</si>
  <si>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</si>
  <si>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</si>
  <si>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</si>
  <si>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</si>
  <si>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</si>
  <si>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</si>
  <si>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</si>
  <si>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</si>
  <si>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</si>
  <si>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</si>
  <si>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</si>
  <si>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</si>
  <si>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</si>
  <si>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</si>
  <si>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</si>
  <si>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</si>
  <si>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</si>
  <si>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</si>
  <si>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</si>
  <si>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</si>
  <si>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</si>
  <si>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</si>
  <si>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</si>
  <si>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</si>
  <si>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</si>
  <si>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</si>
  <si>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</si>
  <si>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</si>
  <si>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</si>
  <si>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</si>
  <si>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</si>
  <si>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</si>
  <si>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</si>
  <si>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</si>
  <si>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</si>
  <si>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</si>
  <si>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</si>
  <si>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</si>
  <si>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</si>
  <si>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</si>
  <si>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</si>
  <si>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</si>
  <si>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</si>
  <si>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</si>
  <si>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</si>
  <si>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</si>
  <si>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</si>
  <si>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</si>
  <si>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</si>
  <si>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</si>
  <si>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</si>
  <si>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</si>
  <si>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</si>
  <si>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</si>
  <si>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</si>
  <si>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</si>
  <si>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</si>
  <si>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</si>
  <si>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</si>
  <si>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</si>
  <si>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</si>
  <si>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</si>
  <si>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</si>
  <si>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</si>
  <si>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</si>
  <si>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</si>
  <si>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</si>
  <si>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</si>
  <si>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</si>
  <si>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</si>
  <si>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</si>
  <si>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</si>
  <si>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</si>
  <si>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</si>
  <si>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</si>
  <si>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</si>
  <si>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</si>
  <si>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</si>
  <si>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</si>
  <si>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</si>
  <si>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</si>
  <si>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</si>
  <si>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</si>
  <si>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</si>
  <si>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</si>
  <si>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</si>
  <si>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</si>
  <si>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</si>
  <si>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</si>
  <si>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</si>
  <si>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</si>
  <si>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</si>
  <si>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</si>
  <si>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</si>
  <si>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</si>
  <si>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</si>
  <si>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</si>
  <si>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</si>
  <si>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</si>
  <si>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</si>
  <si>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</si>
  <si>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</si>
  <si>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</si>
  <si>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</si>
  <si>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</si>
  <si>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</si>
  <si>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</si>
  <si>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</si>
  <si>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</si>
  <si>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</si>
  <si>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</si>
  <si>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</si>
  <si>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</si>
  <si>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</si>
  <si>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</si>
  <si>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</si>
  <si>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</si>
  <si>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</si>
  <si>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</si>
  <si>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</si>
  <si>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</si>
  <si>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</si>
  <si>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</si>
  <si>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</si>
  <si>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</si>
  <si>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</si>
  <si>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</si>
  <si>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</si>
  <si>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</si>
  <si>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</si>
  <si>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</si>
  <si>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</si>
  <si>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</si>
  <si>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</si>
  <si>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</si>
  <si>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</si>
  <si>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</si>
  <si>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</si>
  <si>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</si>
  <si>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</si>
  <si>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</si>
  <si>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</si>
  <si>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</si>
  <si>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</si>
  <si>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</si>
  <si>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</si>
  <si>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</si>
  <si>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</si>
  <si>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</si>
  <si>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</si>
  <si>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</si>
  <si>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</si>
  <si>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</si>
  <si>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</si>
  <si>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</si>
  <si>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</si>
  <si>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</si>
  <si>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</si>
  <si>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</si>
  <si>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</si>
  <si>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</si>
  <si>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</si>
  <si>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</si>
  <si>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</si>
  <si>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</si>
  <si>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</si>
  <si>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</si>
  <si>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</si>
  <si>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</si>
  <si>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</si>
  <si>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</si>
  <si>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</si>
  <si>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</si>
  <si>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</si>
  <si>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</si>
  <si>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</si>
  <si>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</si>
  <si>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</si>
  <si>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</si>
  <si>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</si>
  <si>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</si>
  <si>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</si>
  <si>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</si>
  <si>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</si>
  <si>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</si>
  <si>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</si>
  <si>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</si>
  <si>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</si>
  <si>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</si>
  <si>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</si>
  <si>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</si>
  <si>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</si>
  <si>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</si>
  <si>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</si>
  <si>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</si>
  <si>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</si>
  <si>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</si>
  <si>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</si>
  <si>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</si>
  <si>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</si>
  <si>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</si>
  <si>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</si>
  <si>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</si>
  <si>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</si>
  <si>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</si>
  <si>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</si>
  <si>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</si>
  <si>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</si>
  <si>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</si>
  <si>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</si>
  <si>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</si>
  <si>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</si>
  <si>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</si>
  <si>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</si>
  <si>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</si>
  <si>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</si>
  <si>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</si>
  <si>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</si>
  <si>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</si>
  <si>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</si>
  <si>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</si>
  <si>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</si>
  <si>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</si>
  <si>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</si>
  <si>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</si>
  <si>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</si>
  <si>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</si>
  <si>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</si>
  <si>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</si>
  <si>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</si>
  <si>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</si>
  <si>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</si>
  <si>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</si>
  <si>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</si>
  <si>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</si>
  <si>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</si>
  <si>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</si>
  <si>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</si>
  <si>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</si>
  <si>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</si>
  <si>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</si>
  <si>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</si>
  <si>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</si>
  <si>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</si>
  <si>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</si>
  <si>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</si>
  <si>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</si>
  <si>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</si>
  <si>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</si>
  <si>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</si>
  <si>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</si>
  <si>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</si>
  <si>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</si>
  <si>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</si>
  <si>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</si>
  <si>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</si>
  <si>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</si>
  <si>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</si>
  <si>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</si>
  <si>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</si>
  <si>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</si>
  <si>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</si>
  <si>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</si>
  <si>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</si>
  <si>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</si>
  <si>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</si>
  <si>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</si>
  <si>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</si>
  <si>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</si>
  <si>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</si>
  <si>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</si>
  <si>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</si>
  <si>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</si>
  <si>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</si>
  <si>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</si>
  <si>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</si>
  <si>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</si>
  <si>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</si>
  <si>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</si>
  <si>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</si>
  <si>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</si>
  <si>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</si>
  <si>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</si>
  <si>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</si>
  <si>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</si>
  <si>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</si>
  <si>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</si>
  <si>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</si>
  <si>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</si>
  <si>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</si>
  <si>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</si>
  <si>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</si>
  <si>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</si>
  <si>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</si>
  <si>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</si>
  <si>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</si>
  <si>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</si>
  <si>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</si>
  <si>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</si>
  <si>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</si>
  <si>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</si>
  <si>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</si>
  <si>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</si>
  <si>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</si>
  <si>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</si>
  <si>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</si>
  <si>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</si>
  <si>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</si>
  <si>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</si>
  <si>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</si>
  <si>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</si>
  <si>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</si>
  <si>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</si>
  <si>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</si>
  <si>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</si>
  <si>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</si>
  <si>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</si>
  <si>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</si>
  <si>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</si>
  <si>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</si>
  <si>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</si>
  <si>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</si>
  <si>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</si>
  <si>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</si>
  <si>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</si>
  <si>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</si>
  <si>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</si>
  <si>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</si>
  <si>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</si>
  <si>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</si>
  <si>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</si>
  <si>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</si>
  <si>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</si>
  <si>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</si>
  <si>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</si>
  <si>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</si>
  <si>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</si>
  <si>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</si>
  <si>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</si>
  <si>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</si>
  <si>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</si>
  <si>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</si>
  <si>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</si>
  <si>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</si>
  <si>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</si>
  <si>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</si>
  <si>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</si>
  <si>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</si>
  <si>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</si>
  <si>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</si>
  <si>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</si>
  <si>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</si>
  <si>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</si>
  <si>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</si>
  <si>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</si>
  <si>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</si>
  <si>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</si>
  <si>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</si>
  <si>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</si>
  <si>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</si>
  <si>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</si>
  <si>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</si>
  <si>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</si>
  <si>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</si>
  <si>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</si>
  <si>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</si>
  <si>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</si>
  <si>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</si>
  <si>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</si>
  <si>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</si>
  <si>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</si>
  <si>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</si>
  <si>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</si>
  <si>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</si>
  <si>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</si>
  <si>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</si>
  <si>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</si>
  <si>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</si>
  <si>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</si>
  <si>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</si>
  <si>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</si>
  <si>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</si>
  <si>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</si>
  <si>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</si>
  <si>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</si>
  <si>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</si>
  <si>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</si>
  <si>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</si>
  <si>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</si>
  <si>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</si>
  <si>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</si>
  <si>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</si>
  <si>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</si>
  <si>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</si>
  <si>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</si>
  <si>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</si>
  <si>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</si>
  <si>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</si>
  <si>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</si>
  <si>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</si>
  <si>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</si>
  <si>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</si>
  <si>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</si>
  <si>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</si>
  <si>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</si>
  <si>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</si>
  <si>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</si>
  <si>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</si>
  <si>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</si>
  <si>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</si>
  <si>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</si>
  <si>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</si>
  <si>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</si>
  <si>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</si>
  <si>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</si>
  <si>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</si>
  <si>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</si>
  <si>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</si>
  <si>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</si>
  <si>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</si>
  <si>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</si>
  <si>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</si>
  <si>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</si>
  <si>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</si>
  <si>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</si>
  <si>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</si>
  <si>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</si>
  <si>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</si>
  <si>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</si>
  <si>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</si>
  <si>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</si>
  <si>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</si>
  <si>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</si>
  <si>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</si>
  <si>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</si>
  <si>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</si>
  <si>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</si>
  <si>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</si>
  <si>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</si>
  <si>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</si>
  <si>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</si>
  <si>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</si>
  <si>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</si>
  <si>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</si>
  <si>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</si>
  <si>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</si>
  <si>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</si>
  <si>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</si>
  <si>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</si>
  <si>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</si>
  <si>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</si>
  <si>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</si>
  <si>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</si>
  <si>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</si>
  <si>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</si>
  <si>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</si>
  <si>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</si>
  <si>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</si>
  <si>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</si>
  <si>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</si>
  <si>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</si>
  <si>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</si>
  <si>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</si>
  <si>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</si>
  <si>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</si>
  <si>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</si>
  <si>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</si>
  <si>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</si>
  <si>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</si>
  <si>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</si>
  <si>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</si>
  <si>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</si>
  <si>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</si>
  <si>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</si>
  <si>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</si>
  <si>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</si>
  <si>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</si>
  <si>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</si>
  <si>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</si>
  <si>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</si>
  <si>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</si>
  <si>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</si>
  <si>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</si>
  <si>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</si>
  <si>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</si>
  <si>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</si>
  <si>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</si>
  <si>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</si>
  <si>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</si>
  <si>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</si>
  <si>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</si>
  <si>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</si>
  <si>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</si>
  <si>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</si>
  <si>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</si>
  <si>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</si>
  <si>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</si>
  <si>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</si>
  <si>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</si>
  <si>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</si>
  <si>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</si>
  <si>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</si>
  <si>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</si>
  <si>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</si>
  <si>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</si>
  <si>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</si>
  <si>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</si>
  <si>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</si>
  <si>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</si>
  <si>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</si>
  <si>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</si>
  <si>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</si>
  <si>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</si>
  <si>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</si>
  <si>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</si>
  <si>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</si>
  <si>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</si>
  <si>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</si>
  <si>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</si>
  <si>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</si>
  <si>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</si>
  <si>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</si>
  <si>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</si>
  <si>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</si>
  <si>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</si>
  <si>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</si>
  <si>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</si>
  <si>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</si>
  <si>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</si>
  <si>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</si>
  <si>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</si>
  <si>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</si>
  <si>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</si>
  <si>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</si>
  <si>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</si>
  <si>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</si>
  <si>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</si>
  <si>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</si>
  <si>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</si>
  <si>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</si>
  <si>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</si>
  <si>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</si>
  <si>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</si>
  <si>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</si>
  <si>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</si>
  <si>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</si>
  <si>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</si>
  <si>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</si>
  <si>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</si>
  <si>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</si>
  <si>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</si>
  <si>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</si>
  <si>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</si>
  <si>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</si>
  <si>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</si>
  <si>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</si>
  <si>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</si>
  <si>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</si>
  <si>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</si>
  <si>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</si>
  <si>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</si>
  <si>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</si>
  <si>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</si>
  <si>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</si>
  <si>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</si>
  <si>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</si>
  <si>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</si>
  <si>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</si>
  <si>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</si>
  <si>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</si>
  <si>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</si>
  <si>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</si>
  <si>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</si>
  <si>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</si>
  <si>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</si>
  <si>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</si>
  <si>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</si>
  <si>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</si>
  <si>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</si>
  <si>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</si>
  <si>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</si>
  <si>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</si>
  <si>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</si>
  <si>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</si>
  <si>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</si>
  <si>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</si>
  <si>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</si>
  <si>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</si>
  <si>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</si>
  <si>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</si>
  <si>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</si>
  <si>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</si>
  <si>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</si>
  <si>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</si>
  <si>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</si>
  <si>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</si>
  <si>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</si>
  <si>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</si>
  <si>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</si>
  <si>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</si>
  <si>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</si>
  <si>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</si>
  <si>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</si>
  <si>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</si>
  <si>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</si>
  <si>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</si>
  <si>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</si>
  <si>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</si>
  <si>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</si>
  <si>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</si>
  <si>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</si>
  <si>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</si>
  <si>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</si>
  <si>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</si>
  <si>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</si>
  <si>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</si>
  <si>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</si>
  <si>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</si>
  <si>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</si>
  <si>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</si>
  <si>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</si>
  <si>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</si>
  <si>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</si>
  <si>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</si>
  <si>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</si>
  <si>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</si>
  <si>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</si>
  <si>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</si>
  <si>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</si>
  <si>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</si>
  <si>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</si>
  <si>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</si>
  <si>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</si>
  <si>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</si>
  <si>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</si>
  <si>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</si>
  <si>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</si>
  <si>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</si>
  <si>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</si>
  <si>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</si>
  <si>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</si>
  <si>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</si>
  <si>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</si>
  <si>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</si>
  <si>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</si>
  <si>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</si>
  <si>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</si>
  <si>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</si>
  <si>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</si>
  <si>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</si>
  <si>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</si>
  <si>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</si>
  <si>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</si>
  <si>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</si>
  <si>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</si>
  <si>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</si>
  <si>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</si>
  <si>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</si>
  <si>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</si>
  <si>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</si>
  <si>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</si>
  <si>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</si>
  <si>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</si>
  <si>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</si>
  <si>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</si>
  <si>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</si>
  <si>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</si>
  <si>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</si>
  <si>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</si>
  <si>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</si>
  <si>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</si>
  <si>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</si>
  <si>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</si>
  <si>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</si>
  <si>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</si>
  <si>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</si>
  <si>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</si>
  <si>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</si>
  <si>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</si>
  <si>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</si>
  <si>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</si>
  <si>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</si>
  <si>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</si>
  <si>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</si>
  <si>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</si>
  <si>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</si>
  <si>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</si>
  <si>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</si>
  <si>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</si>
  <si>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</si>
  <si>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</si>
  <si>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</si>
  <si>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</si>
  <si>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</si>
  <si>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</si>
  <si>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</si>
  <si>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</si>
  <si>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</si>
  <si>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</si>
  <si>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</si>
  <si>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</si>
  <si>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</si>
  <si>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</si>
  <si>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</si>
  <si>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</si>
  <si>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</si>
  <si>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</si>
  <si>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</si>
  <si>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</si>
  <si>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</si>
  <si>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</si>
  <si>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</si>
  <si>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</si>
  <si>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</si>
  <si>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</si>
  <si>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</si>
  <si>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</si>
  <si>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</si>
  <si>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</si>
  <si>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</si>
  <si>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</si>
  <si>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</si>
  <si>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</si>
  <si>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</si>
  <si>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</si>
  <si>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</si>
  <si>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</si>
  <si>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</si>
  <si>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</si>
  <si>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</si>
  <si>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</si>
  <si>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</si>
  <si>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</si>
  <si>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</si>
  <si>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</si>
  <si>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</si>
  <si>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</si>
  <si>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</si>
  <si>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</si>
  <si>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</si>
  <si>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</si>
  <si>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</si>
  <si>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</si>
  <si>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</si>
  <si>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</si>
  <si>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</si>
  <si>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</si>
  <si>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</si>
  <si>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</si>
  <si>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</si>
  <si>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</si>
  <si>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</si>
  <si>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</si>
  <si>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</si>
  <si>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</si>
  <si>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</si>
  <si>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</si>
  <si>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</si>
  <si>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</si>
  <si>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</si>
  <si>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</si>
  <si>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</si>
  <si>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</si>
  <si>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</si>
  <si>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</si>
  <si>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</si>
  <si>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</si>
  <si>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</si>
  <si>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</si>
  <si>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</si>
  <si>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</si>
  <si>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</si>
  <si>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</si>
  <si>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</si>
  <si>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</si>
  <si>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</si>
  <si>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</si>
  <si>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</si>
  <si>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</si>
  <si>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</si>
  <si>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</si>
  <si>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</si>
  <si>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</si>
  <si>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</si>
  <si>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</si>
  <si>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</si>
  <si>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</si>
  <si>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</si>
  <si>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</si>
  <si>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</si>
  <si>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</si>
  <si>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</si>
  <si>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</si>
  <si>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</si>
  <si>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</si>
  <si>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</si>
  <si>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</si>
  <si>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</si>
  <si>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</si>
  <si>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</si>
  <si>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</si>
  <si>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</si>
  <si>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</si>
  <si>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</si>
  <si>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</si>
  <si>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</si>
  <si>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</si>
  <si>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</si>
  <si>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</si>
  <si>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</si>
  <si>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</si>
  <si>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</si>
  <si>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</si>
  <si>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</si>
  <si>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</si>
  <si>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</si>
  <si>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</si>
  <si>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</si>
  <si>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</si>
  <si>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</si>
  <si>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</si>
  <si>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</si>
  <si>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</si>
  <si>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</si>
  <si>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</si>
  <si>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</si>
  <si>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</si>
  <si>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</si>
  <si>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</si>
  <si>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</si>
  <si>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</si>
  <si>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</si>
  <si>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</si>
  <si>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</si>
  <si>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</si>
  <si>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</si>
  <si>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</si>
  <si>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</si>
  <si>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</si>
  <si>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</si>
  <si>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</si>
  <si>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</si>
  <si>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</si>
  <si>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</si>
  <si>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</si>
  <si>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</si>
  <si>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</si>
  <si>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</si>
  <si>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</si>
  <si>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</si>
  <si>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</si>
  <si>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</si>
  <si>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</si>
  <si>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</si>
  <si>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</si>
  <si>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</si>
  <si>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</si>
  <si>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</si>
  <si>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</si>
  <si>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</si>
  <si>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</si>
  <si>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</si>
  <si>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</si>
  <si>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</si>
  <si>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</si>
  <si>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</si>
  <si>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</si>
  <si>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</si>
  <si>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</si>
  <si>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</si>
  <si>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</si>
  <si>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</si>
  <si>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</si>
  <si>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</si>
  <si>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</si>
  <si>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</si>
  <si>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</si>
  <si>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</si>
  <si>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</si>
  <si>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</si>
  <si>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</si>
  <si>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</si>
  <si>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</si>
  <si>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</si>
  <si>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</si>
  <si>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</si>
  <si>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</si>
  <si>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</si>
  <si>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</si>
  <si>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</si>
  <si>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</si>
  <si>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</si>
  <si>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</si>
  <si>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</si>
  <si>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</si>
  <si>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</si>
  <si>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</si>
  <si>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</si>
  <si>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</si>
  <si>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</si>
  <si>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</si>
  <si>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</si>
  <si>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</si>
  <si>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</si>
  <si>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</si>
  <si>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</si>
  <si>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</si>
  <si>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</si>
  <si>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</si>
  <si>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</si>
  <si>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</si>
  <si>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</si>
  <si>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</si>
  <si>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</si>
  <si>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</si>
  <si>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</si>
  <si>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</si>
  <si>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</si>
  <si>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</si>
  <si>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</si>
  <si>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</si>
  <si>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</si>
  <si>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</si>
  <si>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</si>
  <si>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</si>
  <si>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</si>
  <si>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</si>
  <si>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</si>
  <si>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</si>
  <si>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</si>
  <si>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</si>
  <si>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</si>
  <si>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</si>
  <si>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</si>
  <si>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</si>
  <si>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</si>
  <si>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</si>
  <si>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</si>
  <si>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</si>
  <si>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</si>
  <si>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</si>
  <si>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</si>
  <si>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</si>
  <si>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</si>
  <si>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</si>
  <si>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</si>
  <si>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</si>
  <si>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</si>
  <si>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</si>
  <si>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</si>
  <si>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</si>
  <si>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</si>
  <si>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</si>
  <si>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</si>
  <si>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</si>
  <si>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</si>
  <si>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</si>
  <si>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</si>
  <si>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</si>
  <si>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</si>
  <si>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</si>
  <si>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</si>
  <si>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</si>
  <si>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</si>
  <si>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</si>
  <si>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</si>
  <si>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</si>
  <si>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</si>
  <si>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</si>
  <si>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</si>
  <si>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</si>
  <si>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</si>
  <si>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</si>
  <si>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</si>
  <si>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</si>
  <si>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</si>
  <si>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</si>
  <si>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</si>
  <si>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</si>
  <si>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</si>
  <si>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</si>
  <si>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</si>
  <si>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</si>
  <si>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</si>
  <si>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</si>
  <si>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</si>
  <si>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</si>
  <si>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</si>
  <si>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</si>
  <si>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</si>
  <si>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</si>
  <si>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</si>
  <si>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</si>
  <si>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</si>
  <si>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</si>
  <si>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</si>
  <si>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</si>
  <si>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</si>
  <si>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</si>
  <si>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</si>
  <si>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</si>
  <si>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</si>
  <si>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</si>
  <si>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</si>
  <si>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</si>
  <si>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</si>
  <si>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</si>
  <si>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</si>
  <si>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</si>
  <si>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</si>
  <si>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</si>
  <si>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</si>
  <si>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</si>
  <si>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</si>
  <si>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</si>
  <si>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</si>
  <si>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</si>
  <si>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</si>
  <si>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</si>
  <si>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</si>
  <si>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</si>
  <si>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</si>
  <si>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</si>
  <si>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</si>
  <si>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</si>
  <si>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</si>
  <si>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</si>
  <si>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</si>
  <si>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</si>
  <si>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</si>
  <si>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</si>
  <si>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</si>
  <si>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</si>
  <si>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</si>
  <si>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</si>
  <si>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</si>
  <si>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</si>
  <si>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</si>
  <si>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</si>
  <si>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</si>
  <si>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</si>
  <si>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</si>
  <si>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</si>
  <si>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</si>
  <si>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</si>
  <si>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</si>
  <si>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</si>
  <si>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</si>
  <si>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</si>
  <si>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</si>
  <si>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</si>
  <si>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</si>
  <si>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</si>
  <si>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</si>
  <si>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PCM-20251112-00000675</t>
  </si>
  <si>
    <t xml:space="preserve">150 MIN </t>
  </si>
  <si>
    <t>NO PCM</t>
  </si>
  <si>
    <t>15  MIN</t>
  </si>
  <si>
    <t>PCM-20251112-00000647</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</si>
  <si>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</si>
  <si>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</si>
  <si>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</si>
  <si>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</si>
  <si>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</si>
  <si>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</si>
  <si>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</si>
  <si>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</si>
  <si>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</si>
  <si>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PCM-20251112-00000721</t>
  </si>
  <si>
    <t>EM Team moved ETA: min</t>
  </si>
  <si>
    <t>PCM-20251112-00000671</t>
  </si>
  <si>
    <t>cells down Due to rectifire issue Em team on the way to check  , 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</si>
</sst>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7" totalsRowShown="0" headerRowDxfId="31" dataDxfId="30" headerRowBorderDxfId="28" tableBorderDxfId="29">
  <autoFilter ref="A1:L2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310.41290451389068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304.039108217592</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45973.361330439817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45973.361330439817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45973.361330439817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45973.361330439817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45973.361330439817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45973.361330439817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45973.361330439817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45973.361330439817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45973.361330439817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45973.361330439817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45973.361330439817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45973.361330439817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45973.361330439817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45973.361330439817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45973.361330439817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45973.361330439817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45973.361330439817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45973.361330439817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45973.361330439817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45973.361330439817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45973.361330439817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45973.361330439817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45973.361330439817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45973.361330439817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45973.361330439817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45973.361330439817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45973.361330439817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45973.361330439817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45973.361330439817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45973.361330439817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45973.361330439817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45973.361330439817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45973.361330439817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45973.361330439817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45973.361330439817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45973.361330439817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45973.361330439817</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45973.361330439817</v>
      </c>
      <c r="H41" s="120"/>
      <c r="I41" s="118" t="str">
        <f>IFERROR(VLOOKUP(D41,DB!A:F,6,0),"")</f>
        <v/>
      </c>
      <c r="J41" s="118" t="str">
        <f>IFERROR(VLOOKUP(D41,DB!A:G,7,0),"")</f>
        <v/>
      </c>
      <c r="K41" s="122"/>
      <c r="L41" s="123" t="str">
        <f>IFERROR(VLOOKUP(D41,DB!A:I,9,0),"")</f>
        <v/>
      </c>
    </row>
    <row r="42" spans="1:12" ht="15" customHeight="1">
      <c r="A42" s="156"/>
      <c r="B42" s="157" t="str">
        <f>IFERROR(VLOOKUP(D42,DB!A:K,11,0),"")</f>
        <v/>
      </c>
      <c r="C42" s="157"/>
      <c r="D42" s="157"/>
      <c r="E42" s="158"/>
      <c r="F42" s="155"/>
      <c r="G42" s="159">
        <f ca="1">IFERROR(NOW()-F42,"")</f>
        <v>45973.361330439817</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45973.361330439817</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45973.361330439817</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45973.361330439817</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45973.361330439817</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45973.361330439817</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45973.361330439817</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45973.361330439817</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45973.361330439817</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45973.361330439817</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45973.361330439817</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45973.361330439817</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45973.361330439817</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45973.361330439817</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45973.361330439817</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45973.361330439817</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45973.361330439817</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45973.361330439817</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45973.361330439817</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45973.361330439817</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45973.361330439817</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45973.361330439817</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45973.361330439817</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45973.361330439817</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45973.361330439817</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45973.361330439817</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45973.361330439817</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45973.361330439817</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45973.361330439817</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45973.361330439817</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45973.361330439817</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45973.361330439817</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45973.361330439817</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45973.361330439817</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45973.361330439817</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45973.361330439817</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45973.361330439817</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45973.361330439817</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45973.361330439817</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45973.361330439817</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45973.361330439817</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45973.361330439817</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45973.361330439817</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45973.361330439817</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45973.361330439817</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45973.361330439817</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45973.361330439817</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45973.361330439817</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45973.361330439817</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45973.361330439817</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45973.361330439817</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45973.361330439817</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45973.361330439817</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45973.361330439817</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45973.361330439817</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45973.361330439817</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45973.361330439817</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45973.361330439817</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45973.361330439817</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45973.361330439817</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45973.361330439817</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45973.361330439817</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45973.361330439817</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45973.361330439817</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45973.361330439817</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45973.361330439817</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45973.361330439817</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45973.361330439817</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45973.361330439817</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45973.361330439817</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45973.361330439817</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45973.361330439817</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45973.361330439817</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45973.361330439817</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45973.361330439817</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45973.361330439817</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45973.361330439817</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45973.361330439817</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45973.361330439817</v>
      </c>
      <c r="H120" s="155"/>
      <c r="I120" s="157" t="str">
        <f>IFERROR(VLOOKUP(D120,DB!A:F,6,0),"")</f>
        <v/>
      </c>
      <c r="J120" s="157" t="str">
        <f>IFERROR(VLOOKUP(D120,DB!A:G,7,0),"")</f>
        <v/>
      </c>
      <c r="K120" s="160"/>
      <c r="L120" s="161" t="str">
        <f>IFERROR(VLOOKUP(D120,DB!A:I,9,0),"")</f>
        <v/>
      </c>
    </row>
    <row r="121" spans="1:12" ht="15" customHeight="1">
      <c r="A121" s="156"/>
      <c r="B121" s="157" t="str">
        <f>IFERROR(VLOOKUP(D121,DB!A:K,11,0),"")</f>
        <v/>
      </c>
      <c r="C121" s="157"/>
      <c r="D121" s="157"/>
      <c r="E121" s="158"/>
      <c r="F121" s="155"/>
      <c r="G121" s="159">
        <f ca="1">IFERROR(NOW()-F121,"")</f>
        <v>45973.361330439817</v>
      </c>
      <c r="H121" s="155"/>
      <c r="I121" s="157" t="str">
        <f>IFERROR(VLOOKUP(D121,DB!A:F,6,0),"")</f>
        <v/>
      </c>
      <c r="J121" s="157" t="str">
        <f>IFERROR(VLOOKUP(D121,DB!A:G,7,0),"")</f>
        <v/>
      </c>
      <c r="K121" s="160"/>
      <c r="L121" s="161" t="str">
        <f>IFERROR(VLOOKUP(D121,DB!A:I,9,0),"")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148.36149247685535</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45973.361330439817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45973.361330439817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45973.361330439817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45973.361330439817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45973.361330439817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45973.361330439817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45973.361330439817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45973.361330439817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45973.361330439817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45973.361330439817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45973.361330439817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45973.361330439817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45973.361330439817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45973.361330439817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45973.361330439817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45973.361330439817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45973.361330439817</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45973.361330439817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45973.361330439817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45973.361330439817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45973.361330439817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45973.361330439817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45973.361330439817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45973.361330439817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45973.361330439817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45973.361330439817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45973.361330439817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45973.361330439817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45973.361330439817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45973.361330439817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45973.361330439817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45973.361330439817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45973.361330439817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45973.361330439817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45973.361330439817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45973.361330439817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45973.361330439817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45973.361330439817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45973.361330439817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45973.361330439817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45973.361330439817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45973.361330439817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45973.361330439817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45973.361330439817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45973.361330439817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45973.361330439817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45973.361330439817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45973.361330439817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45973.361330439817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45973.361330439817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45973.361330439817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45973.361330439817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45973.361330439817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45973.361330439817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45973.361330439817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45973.361330439817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45973.361330439817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45973.361330439817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45973.361330439817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45973.361330439817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45973.361330439817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45973.361330439817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45973.361330439817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45973.361330439817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45973.361330439817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45973.361330439817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45973.361330439817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45973.361330439817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45973.361330439817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45973.361330439817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45973.361330439817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45973.361330439817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45973.361330439817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45973.361330439817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45973.361330439817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45973.361330439817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45973.361330439817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45973.361330439817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45973.361330439817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45973.361330439817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45973.361330439817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45973.361330439817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45973.361330439817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45973.361330439817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45973.361330439817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45973.361330439817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45973.361330439817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45973.361330439817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45973.361330439817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45973.361330439817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45973.361330439817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45973.361330439817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45973.361330439817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45973.361330439817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45973.361330439817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45973.361330439817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45973.361330439817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45973.361330439817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45973.361330439817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45973.361330439817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45973.361330439817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45973.361330439817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45973.361330439817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45973.361330439817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45973.361330439817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45973.361330439817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45973.361330439817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45973.361330439817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45973.361330439817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45973.361330439817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45973.361330439817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45973.361330439817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45973.361330439817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45973.361330439817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45973.361330439817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45973.361330439817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45973.361330439817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45973.361330439817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45973.361330439817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45973.361330439817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45973.361330439817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45973.361330439817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45973.361330439817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45973.361330439817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45973.361330439817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45973.361330439817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45973.361330439817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45973.361330439817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45973.361330439817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45973.361330439817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45973.361330439817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45973.361330439817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45973.361330439817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45973.361330439817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45973.361330439817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45973.361330439817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45973.361330439817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45973.361330439817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45973.361330439817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45973.361330439817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45973.361330439817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45973.361330439817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45973.361330439817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45973.361330439817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45973.361330439817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45973.361330439817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45973.361330439817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45973.361330439817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45973.361330439817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45973.361330439817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45973.361330439817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45973.361330439817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45973.361330439817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45973.361330439817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45973.361330439817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45973.361330439817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45973.361330439817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45973.361330439817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45973.361330439817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45973.361330439817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45973.361330439817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45973.361330439817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45973.361330439817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45973.361330439817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45973.361330439817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45973.361330439817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45973.361330439817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45973.361330439817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45973.361330439817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45973.361330439817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45973.361330439817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45973.361330439817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45973.361330439817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45973.361330439817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45973.361330439817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45973.361330439817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45973.361330439817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45973.361330439817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45973.361330439817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45973.361330439817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45973.361330439817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45973.361330439817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45973.361330439817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45973.361330439817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45973.361330439817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45973.361330439817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45973.361330439817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45973.361330439817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45973.361330439817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45973.361330439817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45973.361330439817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45973.361330439817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45973.361330439817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45973.361330439817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45973.361330439817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45973.361330439817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45973.361330439817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45973.361330439817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45973.361330439817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45973.361330439817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45973.361330439817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45973.361330439817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45973.361330439817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45973.361330439817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45973.361330439817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45973.361330439817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45973.361330439817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45973.361330439817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45973.361330439817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45973.361330439817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45973.361330439817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45973.361330439817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45973.361330439817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45973.361330439817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45973.361330439817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45973.361330439817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45973.361330439817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45973.361330439817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45973.361330439817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45973.361330439817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45973.361330439817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45973.361330439817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45973.361330439817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45973.361330439817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45973.361330439817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45973.361330439817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45973.361330439817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45973.361330439817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45973.361330439817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45973.361330439817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45973.361330439817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45973.361330439817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45973.361330439817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45973.361330439817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45973.361330439817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45973.361330439817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45973.361330439817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45973.361330439817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45973.361330439817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45973.361330439817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45973.361330439817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45973.361330439817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45973.361330439817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45973.361330439817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45973.361330439817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45973.361330439817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45973.361330439817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45973.361330439817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45973.361330439817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45973.361330439817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45973.361330439817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45973.361330439817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45973.361330439817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45973.361330439817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45973.361330439817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45973.361330439817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45973.361330439817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45973.361330439817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45973.361330439817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45973.361330439817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45973.361330439817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45973.361330439817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45973.361330439817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45973.361330439817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45973.361330439817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45973.361330439817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45973.361330439817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45973.361330439817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45973.361330439817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45973.361330439817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45973.361330439817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45973.361330439817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45973.361330439817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45973.361330439817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45973.361330439817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45973.361330439817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45973.361330439817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45973.361330439817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45973.361330439817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45973.361330439817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45973.361330439817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45973.361330439817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45973.361330439817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45973.361330439817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45973.361330439817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45973.361330439817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45973.361330439817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45973.361330439817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45973.361330439817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45973.361330439817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45973.361330439817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45973.361330439817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45973.361330439817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45973.361330439817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45973.361330439817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45973.361330439817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45973.361330439817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45973.361330439817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45973.361330439817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45973.361330439817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45973.361330439817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45973.361330439817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45973.361330439817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45973.361330439817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45973.361330439817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45973.361330439817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45973.361330439817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45973.361330439817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45973.361330439817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45973.361330439817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45973.361330439817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45973.361330439817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45973.361330439817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45973.361330439817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45973.361330439817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45973.361330439817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45973.361330439817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45973.361330439817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45973.361330439817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45973.361330439817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45973.361330439817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45973.361330439817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45973.361330439817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45973.361330439817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45973.361330439817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45973.361330439817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45973.361330439817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45973.361330439817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45973.361330439817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45973.361330439817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45973.361330439817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45973.361330439817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45973.361330439817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45973.361330439817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45973.361330439817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45973.361330439817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45973.361330439817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45973.361330439817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45973.361330439817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45973.361330439817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45973.361330439817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45973.361330439817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45973.361330439817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45973.361330439817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45973.361330439817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45973.361330439817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45973.361330439817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45973.361330439817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45973.361330439817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45973.361330439817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45973.361330439817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45973.361330439817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45973.361330439817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45973.361330439817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45973.361330439817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45973.361330439817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45973.361330439817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45973.361330439817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45973.361330439817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45973.361330439817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45973.361330439817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45973.361330439817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45973.361330439817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45973.361330439817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45973.361330439817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45973.361330439817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45973.361330439817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45973.361330439817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45973.361330439817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45973.361330439817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45973.361330439817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45973.361330439817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45973.361330439817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45973.361330439817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45973.361330439817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45973.361330439817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45973.361330439817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45973.361330439817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45973.361330439817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45973.361330439817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45973.361330439817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45973.361330439817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45973.361330439817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45973.361330439817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45973.361330439817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45973.361330439817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45973.361330439817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45973.361330439817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45973.361330439817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45973.361330439817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45973.361330439817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45973.361330439817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45973.361330439817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45973.361330439817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45973.361330439817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45973.361330439817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45973.361330439817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45973.361330439817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45973.361330439817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45973.361330439817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45973.361330439817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45973.361330439817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45973.361330439817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45973.361330439817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45973.361330439817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45973.361330439817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45973.361330439817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45973.361330439817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45973.361330439817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45973.361330439817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45973.361330439817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45973.361330439817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45973.361330439817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45973.361330439817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45973.361330439817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45973.361330439817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45973.361330439817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45973.361330439817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45973.361330439817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45973.361330439817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45973.361330439817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45973.361330439817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45973.361330439817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45973.361330439817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45973.361330439817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45973.361330439817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45973.361330439817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45973.361330439817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45973.361330439817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45973.361330439817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45973.361330439817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45973.361330439817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45973.361330439817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45973.361330439817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45973.361330439817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45973.361330439817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45973.361330439817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45973.361330439817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45973.361330439817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45973.361330439817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45973.361330439817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45973.361330439817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45973.361330439817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45973.361330439817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45973.361330439817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45973.361330439817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45973.361330439817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45973.361330439817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45973.361330439817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45973.361330439817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45973.361330439817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45973.361330439817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45973.361330439817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45973.361330439817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45973.361330439817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45973.361330439817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45973.361330439817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45973.361330439817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45973.361330439817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45973.361330439817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45973.361330439817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45973.361330439817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45973.361330439817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45973.361330439817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45973.361330439817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45973.361330439817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45973.361330439817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45973.361330439817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45973.361330439817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45973.361330439817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45973.361330439817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45973.361330439817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45973.361330439817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45973.361330439817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45973.361330439817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45973.361330439817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45973.361330439817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45973.361330439817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45973.361330439817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45973.361330439817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45973.361330439817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45973.361330439817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45973.361330439817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45973.361330439817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45973.361330439817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45973.361330439817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45973.361330439817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45973.361330439817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45973.361330439817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45973.361330439817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45973.361330439817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45973.361330439817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45973.361330439817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45973.361330439817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45973.361330439817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45973.361330439817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45973.361330439817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45973.361330439817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45973.361330439817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45973.361330439817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45973.361330439817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45973.361330439817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45973.361330439817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45973.361330439817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45973.361330439817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45973.361330439817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45973.361330439817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45973.361330439817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45973.361330439817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45973.361330439817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45973.361330439817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45973.361330439817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45973.361330439817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45973.361330439817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45973.361330439817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45973.361330439817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45973.361330439817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45973.361330439817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45973.361330439817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45973.361330439817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45973.361330439817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45973.361330439817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45973.361330439817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45973.361330439817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45973.361330439817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45973.361330439817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45973.361330439817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45973.361330439817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45973.361330439817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45973.361330439817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45973.361330439817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45973.361330439817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45973.361330439817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45973.361330439817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45973.361330439817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45973.361330439817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45973.361330439817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45973.361330439817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45973.361330439817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45973.361330439817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45973.361330439817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45973.361330439817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45973.361330439817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45973.361330439817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45973.361330439817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45973.361330439817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45973.361330439817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45973.361330439817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45973.361330439817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45973.361330439817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45973.361330439817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45973.361330439817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45973.361330439817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45973.361330439817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45973.361330439817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45973.361330439817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45973.361330439817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45973.361330439817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45973.361330439817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45973.361330439817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45973.361330439817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45973.361330439817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45973.361330439817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45973.361330439817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45973.361330439817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45973.361330439817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45973.361330439817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45973.361330439817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45973.361330439817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45973.361330439817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45973.361330439817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45973.361330439817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45973.361330439817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45973.361330439817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45973.361330439817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45973.361330439817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45973.361330439817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45973.361330439817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45973.361330439817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45973.361330439817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45973.361330439817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45973.361330439817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45973.361330439817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45973.361330439817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45973.361330439817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45973.361330439817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45973.361330439817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45973.361330439817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45973.361330439817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45973.361330439817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45973.361330439817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45973.361330439817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45973.361330439817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45973.361330439817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45973.361330439817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45973.361330439817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45973.361330439817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45973.361330439817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45973.361330439817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45973.361330439817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45973.361330439817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45973.361330439817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45973.361330439817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45973.361330439817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45973.361330439817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45973.361330439817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45973.361330439817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45973.361330439817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45973.361330439817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45973.361330439817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45973.361330439817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45973.361330439817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45973.361330439817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45973.361330439817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45973.361330439817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45973.361330439817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45973.361330439817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45973.361330439817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45973.361330439817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45973.361330439817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45973.361330439817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45973.361330439817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45973.361330439817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45973.361330439817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45973.361330439817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45973.361330439817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45973.361330439817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45973.361330439817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45973.361330439817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45973.361330439817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45973.361330439817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45973.361330439817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45973.361330439817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45973.361330439817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45973.361330439817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45973.361330439817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45973.361330439817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45973.361330439817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45973.361330439817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45973.361330439817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45973.361330439817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45973.361330439817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45973.361330439817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45973.361330439817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45973.361330439817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45973.361330439817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45973.361330439817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45973.361330439817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45973.361330439817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45973.361330439817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45973.361330439817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45973.361330439817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45973.361330439817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45973.361330439817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45973.361330439817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45973.361330439817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45973.361330439817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45973.361330439817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45973.361330439817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45973.361330439817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45973.361330439817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45973.361330439817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45973.361330439817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45973.361330439817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45973.361330439817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45973.361330439817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45973.361330439817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45973.361330439817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45973.361330439817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45973.361330439817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45973.361330439817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45973.361330439817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45973.361330439817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45973.361330439817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45973.361330439817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45973.361330439817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45973.361330439817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45973.361330439817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45973.361330439817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45973.361330439817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45973.361330439817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45973.361330439817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45973.361330439817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45973.361330439817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45973.361330439817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45973.361330439817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45973.361330439817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45973.361330439817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45973.361330439817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45973.361330439817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45973.361330439817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45973.361330439817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45973.361330439817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45973.361330439817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45973.361330439817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45973.361330439817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45973.361330439817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45973.361330439817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45973.361330439817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45973.361330439817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45973.361330439817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45973.361330439817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45973.361330439817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45973.361330439817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45973.361330439817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45973.361330439817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45973.361330439817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45973.361330439817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45973.361330439817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45973.361330439817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45973.361330439817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45973.361330439817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45973.361330439817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45973.361330439817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45973.361330439817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45973.361330439817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45973.361330439817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45973.361330439817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45973.361330439817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45973.361330439817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45973.361330439817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45973.361330439817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45973.361330439817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45973.361330439817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45973.361330439817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45973.361330439817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45973.361330439817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45973.361330439817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45973.361330439817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45973.361330439817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45973.361330439817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45973.361330439817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45973.361330439817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45973.361330439817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45973.361330439817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45973.361330439817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45973.361330439817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45973.361330439817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45973.361330439817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45973.361330439817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45973.361330439817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45973.361330439817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45973.361330439817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45973.361330439817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45973.361330439817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45973.361330439817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45973.361330439817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45973.361330439817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45973.361330439817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45973.361330439817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45973.361330439817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45973.361330439817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45973.361330439817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45973.361330439817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45973.361330439817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45973.361330439817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45973.361330439817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45973.361330439817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45973.361330439817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45973.361330439817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45973.361330439817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45973.361330439817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45973.361330439817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45973.361330439817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45973.361330439817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45973.361330439817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45973.361330439817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45973.361330439817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45973.361330439817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45973.361330439817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45973.361330439817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45973.361330439817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45973.361330439817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45973.361330439817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45973.361330439817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45973.361330439817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45973.361330439817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45973.361330439817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45973.361330439817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45973.361330439817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45973.361330439817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45973.361330439817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45973.361330439817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45973.361330439817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45973.361330439817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45973.361330439817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45973.361330439817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45973.361330439817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45973.361330439817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45973.361330439817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45973.361330439817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45973.361330439817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45973.361330439817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45973.361330439817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45973.361330439817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45973.361330439817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45973.361330439817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45973.361330439817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45973.361330439817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45973.361330439817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45973.361330439817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45973.361330439817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45973.361330439817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45973.361330439817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45973.361330439817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45973.361330439817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45973.361330439817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45973.361330439817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45973.361330439817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45973.361330439817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45973.361330439817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45973.361330439817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45973.361330439817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45973.361330439817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45973.361330439817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45973.361330439817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45973.361330439817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45973.361330439817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45973.361330439817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45973.361330439817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45973.361330439817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45973.361330439817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45973.361330439817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45973.361330439817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45973.361330439817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45973.361330439817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45973.361330439817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45973.361330439817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45973.361330439817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45973.361330439817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45973.361330439817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45973.361330439817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45973.361330439817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45973.361330439817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45973.361330439817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45973.361330439817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45973.361330439817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45973.361330439817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45973.361330439817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45973.361330439817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45973.361330439817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45973.361330439817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45973.361330439817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45973.361330439817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45973.361330439817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45973.361330439817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45973.361330439817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45973.361330439817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45973.361330439817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45973.361330439817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45973.361330439817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45973.361330439817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45973.361330439817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45973.361330439817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45973.361330439817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45973.361330439817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45973.361330439817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45973.361330439817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45973.361330439817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45973.361330439817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45973.361330439817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45973.361330439817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45973.361330439817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45973.361330439817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45973.361330439817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45973.361330439817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45973.361330439817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45973.361330439817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45973.361330439817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45973.361330439817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45973.361330439817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45973.361330439817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45973.361330439817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45973.361330439817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45973.361330439817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45973.361330439817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45973.361330439817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45973.361330439817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45973.361330439817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45973.361330439817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45973.361330439817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45973.361330439817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45973.361330439817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45973.361330439817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45973.361330439817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45973.361330439817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45973.361330439817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45973.361330439817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45973.361330439817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45973.361330439817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45973.361330439817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45973.361330439817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45973.361330439817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45973.361330439817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45973.361330439817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45973.361330439817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45973.361330439817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45973.361330439817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45973.361330439817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45973.361330439817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45973.361330439817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45973.361330439817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45973.361330439817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45973.361330439817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45973.361330439817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45973.361330439817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45973.361330439817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45973.361330439817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45973.361330439817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45973.361330439817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45973.361330439817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45973.361330439817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45973.361330439817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45973.361330439817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45973.361330439817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45973.361330439817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45973.361330439817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45973.361330439817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45973.361330439817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45973.361330439817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45973.361330439817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45973.361330439817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45973.361330439817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45973.361330439817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45973.361330439817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45973.361330439817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45973.361330439817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45973.361330439817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45973.361330439817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45973.361330439817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45973.361330439817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45973.361330439817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45973.361330439817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45973.361330439817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45973.361330439817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45973.361330439817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45973.361330439817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45973.361330439817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45973.361330439817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45973.361330439817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45973.361330439817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45973.361330439817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45973.361330439817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45973.361330439817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45973.361330439817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45973.361330439817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45973.361330439817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45973.361330439817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45973.361330439817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45973.361330439817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45973.361330439817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45973.361330439817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45973.361330439817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45973.361330439817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45973.361330439817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45973.361330439817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45973.361330439817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45973.361330439817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45973.361330439817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45973.361330439817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45973.361330439817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45973.361330439817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45973.361330439817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45973.361330439817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45973.361330439817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45973.361330439817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45973.361330439817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45973.361330439817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45973.361330439817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45973.361330439817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45973.361330439817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45973.361330439817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45973.361330439817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45973.361330439817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45973.361330439817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45973.361330439817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45973.361330439817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45973.361330439817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45973.361330439817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45973.361330439817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45973.361330439817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45973.361330439817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45973.361330439817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45973.361330439817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45973.361330439817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45973.361330439817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45973.361330439817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45973.361330439817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45973.361330439817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45973.361330439817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45973.361330439817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45973.361330439817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45973.361330439817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45973.361330439817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45973.361330439817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45973.361330439817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45973.361330439817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45973.361330439817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45973.361330439817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45973.361330439817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45973.361330439817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45973.361330439817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45973.361330439817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45973.361330439817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45973.361330439817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45973.361330439817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45973.361330439817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45973.361330439817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45973.361330439817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45973.361330439817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45973.361330439817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45973.361330439817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45973.361330439817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45973.361330439817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45973.361330439817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45973.361330439817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45973.361330439817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45973.361330439817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45973.361330439817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45973.361330439817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45973.361330439817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45973.361330439817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45973.361330439817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45973.361330439817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45973.361330439817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45973.361330439817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45973.361330439817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45973.361330439817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45973.361330439817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45973.361330439817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45973.361330439817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45973.361330439817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45973.361330439817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45973.361330439817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45973.361330439817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45973.361330439817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45973.361330439817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45973.361330439817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45973.361330439817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45973.361330439817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45973.361330439817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45973.361330439817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45973.361330439817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45973.361330439817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45973.361330439817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45973.361330439817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45973.361330439817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45973.361330439817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45973.361330439817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45973.361330439817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45973.361330439817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45973.361330439817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45973.361330439817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45973.361330439817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45973.361330439817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45973.361330439817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45973.361330439817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45973.361330439817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45973.361330439817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45973.361330439817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45973.361330439817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45973.361330439817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45973.361330439817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45973.361330439817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269.88061284722062</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37273</v>
      </c>
      <c r="E3" s="95" t="s">
        <v>39021</v>
      </c>
      <c r="F3" s="96">
        <v>45973.331944444442</v>
      </c>
      <c r="G3" s="97">
        <f ca="1">IFERROR(NOW()-F3,"")</f>
        <v>2.9385995374468621E-2</v>
      </c>
      <c r="H3" s="96">
        <v>45973.326539351852</v>
      </c>
      <c r="I3" s="135" t="str">
        <f>IFERROR(VLOOKUP(D3,DB!A:F,6,0),"")</f>
        <v>Generator-SG</v>
      </c>
      <c r="J3" s="135" t="str">
        <f>IFERROR(VLOOKUP(D3,DB!A:G,7,0),"")</f>
        <v>No BB Shifted</v>
      </c>
      <c r="K3" s="98" t="s">
        <v>39111</v>
      </c>
      <c r="L3" s="92" t="str">
        <f>IFERROR(VLOOKUP(D3,DB!A:I,9,0),"")</f>
        <v>Latis</v>
      </c>
    </row>
    <row r="4" spans="1:16" ht="15" customHeight="1">
      <c r="A4" s="135" t="s">
        <v>39112</v>
      </c>
      <c r="B4" s="135" t="str">
        <f>IFERROR(VLOOKUP(D4,DB!A:K,11,0),"")</f>
        <v>R4</v>
      </c>
      <c r="C4" s="94">
        <v>1</v>
      </c>
      <c r="D4" s="92" t="s">
        <v>36472</v>
      </c>
      <c r="E4" s="95" t="s">
        <v>39021</v>
      </c>
      <c r="F4" s="96"/>
      <c r="G4" s="97">
        <f ca="1">IFERROR(NOW()-F4,"")</f>
        <v>45973.361330439817</v>
      </c>
      <c r="H4" s="96">
        <v>45973.316296296296</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2</v>
      </c>
      <c r="D5" s="92" t="s">
        <v>36888</v>
      </c>
      <c r="E5" s="95" t="s">
        <v>39021</v>
      </c>
      <c r="F5" s="96">
        <v>45973.318749999999</v>
      </c>
      <c r="G5" s="97">
        <f ca="1">IFERROR(NOW()-F5,"")</f>
        <v>4.2580439818266314E-2</v>
      </c>
      <c r="H5" s="96">
        <v>45973.306770833333</v>
      </c>
      <c r="I5" s="135" t="str">
        <f>IFERROR(VLOOKUP(D5,DB!A:F,6,0),"")</f>
        <v>SCECO</v>
      </c>
      <c r="J5" s="135" t="str">
        <f>IFERROR(VLOOKUP(D5,DB!A:G,7,0),"")</f>
        <v>Dead</v>
      </c>
      <c r="K5" s="98" t="s">
        <v>39115</v>
      </c>
      <c r="L5" s="92" t="str">
        <f>IFERROR(VLOOKUP(D5,DB!A:I,9,0),"")</f>
        <v>Latis</v>
      </c>
    </row>
    <row r="6" spans="1:16" ht="15" customHeight="1">
      <c r="A6" s="135"/>
      <c r="B6" s="135" t="str">
        <f>IFERROR(VLOOKUP(D6,DB!A:K,11,0),"")</f>
        <v/>
      </c>
      <c r="C6" s="94"/>
      <c r="D6" s="92"/>
      <c r="E6" s="95"/>
      <c r="F6" s="96"/>
      <c r="G6" s="97">
        <f ca="1">IFERROR(NOW()-F6,"")</f>
        <v>45973.361330439817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45973.361330439817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45973.361330439817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45973.361330439817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45973.361330439817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45973.361330439817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45973.361330439817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45973.361330439817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45973.361330439817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45973.361330439817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45973.361330439817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45973.361330439817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45973.361330439817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45973.361330439817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45973.361330439817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45973.361330439817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45973.361330439817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45973.361330439817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45973.361330439817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45973.361330439817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45973.361330439817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45973.361330439817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45973.361330439817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45973.361330439817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45973.361330439817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45973.361330439817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45973.361330439817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45973.361330439817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45973.361330439817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45973.361330439817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45973.361330439817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45973.361330439817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45973.361330439817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45973.361330439817</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45973.361330439817</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45973.361330439817</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45973.361330439817</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45973.361330439817</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45973.361330439817</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45973.361330439817</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45973.361330439817</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7"/>
  <sheetViews>
    <sheetView tabSelected="1" workbookViewId="0">
      <selection activeCell="A6" sqref="A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81.5292702546285</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39103</v>
      </c>
      <c r="F3" s="38">
        <v>45926.188877314817</v>
      </c>
      <c r="G3" s="116">
        <f t="shared" ref="G3" ca="1" si="0">IFERROR(NOW()-F3,"")</f>
        <v>47.172453125000175</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39103</v>
      </c>
      <c r="F4" s="125">
        <v>45948.661111111112</v>
      </c>
      <c r="G4" s="126">
        <f t="shared" ref="G4:G26" ca="1" si="1">IFERROR(NOW()-F4,"")</f>
        <v>24.700219328704407</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38483</v>
      </c>
      <c r="E6" s="124" t="s">
        <v>39021</v>
      </c>
      <c r="F6" s="125">
        <v>45973.357881944445</v>
      </c>
      <c r="G6" s="126">
        <f t="shared" ca="1" si="1"/>
        <v>3.4484953721403144E-3</v>
      </c>
      <c r="H6" s="125">
        <v>45973.354224537034</v>
      </c>
      <c r="I6" s="124" t="str">
        <f>IFERROR(VLOOKUP(D6,DB!A:F,6,0),"")</f>
        <v>SCECO</v>
      </c>
      <c r="J6" s="124" t="str">
        <f>IFERROR(VLOOKUP(D6,DB!A:G,7,0),"")</f>
        <v>Haj Removal</v>
      </c>
      <c r="K6" s="124" t="s">
        <v>39125</v>
      </c>
      <c r="L6" s="124" t="str">
        <f>IFERROR(VLOOKUP(D6,DB!A:I,9,0),"")</f>
        <v>Latis</v>
      </c>
    </row>
    <row r="7" spans="1:13">
      <c r="A7" s="124"/>
      <c r="B7" s="124" t="str">
        <f>IFERROR(VLOOKUP(D7,DB!A:K,11,0),"")</f>
        <v/>
      </c>
      <c r="C7" s="124"/>
      <c r="D7" s="124"/>
      <c r="E7" s="124"/>
      <c r="F7" s="125"/>
      <c r="G7" s="126">
        <f t="shared" ca="1" si="1"/>
        <v>45973.361330439817</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45973.361330439817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45973.361330439817</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45973.361330439817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45973.361330439817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45973.361330439817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45973.361330439817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45973.361330439817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45973.361330439817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45973.361330439817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45973.361330439817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45973.361330439817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45973.361330439817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45973.361330439817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45973.361330439817</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45973.361330439817</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45973.361330439817</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45973.361330439817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45973.361330439817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45973.361330439817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ref="G27:G90" ca="1" si="2">IFERROR(NOW()-F27,"")</f>
        <v>45973.361330439817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45973.361330439817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45973.361330439817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45973.361330439817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45973.361330439817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45973.361330439817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45973.361330439817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45973.361330439817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45973.361330439817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45973.361330439817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45973.361330439817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45973.361330439817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45973.361330439817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45973.361330439817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45973.361330439817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45973.361330439817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45973.361330439817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45973.361330439817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45973.361330439817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45973.361330439817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45973.361330439817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45973.361330439817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45973.361330439817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45973.361330439817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45973.361330439817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45973.361330439817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45973.361330439817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45973.361330439817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45973.361330439817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45973.361330439817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45973.361330439817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45973.361330439817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45973.361330439817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45973.361330439817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45973.361330439817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45973.361330439817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45973.361330439817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45973.361330439817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45973.361330439817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45973.361330439817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45973.361330439817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45973.361330439817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45973.361330439817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45973.361330439817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45973.361330439817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45973.361330439817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45973.361330439817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45973.361330439817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45973.361330439817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45973.361330439817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45973.361330439817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45973.361330439817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45973.361330439817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45973.361330439817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45973.361330439817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45973.361330439817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45973.361330439817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45973.361330439817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45973.361330439817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45973.361330439817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45973.361330439817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45973.361330439817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45973.361330439817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45973.361330439817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3">IFERROR(NOW()-F91,"")</f>
        <v>45973.361330439817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45973.361330439817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45973.361330439817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45973.361330439817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45973.361330439817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45973.361330439817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45973.361330439817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45973.361330439817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45973.361330439817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45973.361330439817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45973.361330439817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45973.361330439817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45973.361330439817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45973.361330439817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45973.361330439817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45973.361330439817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45973.361330439817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45973.361330439817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45973.361330439817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45973.361330439817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45973.361330439817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45973.361330439817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45973.361330439817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45973.361330439817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45973.361330439817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45973.361330439817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45973.361330439817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45973.361330439817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45973.361330439817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45973.361330439817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45973.361330439817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45973.361330439817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45973.361330439817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45973.361330439817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45973.361330439817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45973.361330439817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45973.361330439817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45973.361330439817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45973.361330439817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45973.361330439817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45973.361330439817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45973.361330439817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45973.361330439817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45973.361330439817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45973.361330439817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45973.361330439817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45973.361330439817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45973.361330439817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45973.361330439817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45973.361330439817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45973.361330439817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45973.361330439817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45973.361330439817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45973.361330439817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45973.361330439817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45973.361330439817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45973.361330439817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45973.361330439817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45973.361330439817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45973.361330439817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45973.361330439817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45973.361330439817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45973.361330439817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45973.361330439817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4">IFERROR(NOW()-F155,"")</f>
        <v>45973.361330439817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45973.361330439817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45973.361330439817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45973.361330439817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45973.361330439817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45973.361330439817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45973.361330439817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45973.361330439817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45973.361330439817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45973.361330439817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45973.361330439817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45973.361330439817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45973.361330439817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45973.361330439817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45973.361330439817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45973.361330439817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45973.361330439817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45973.361330439817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45973.361330439817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45973.361330439817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45973.361330439817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45973.361330439817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45973.361330439817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45973.361330439817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45973.361330439817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45973.361330439817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45973.361330439817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45973.361330439817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45973.361330439817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45973.361330439817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45973.361330439817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45973.361330439817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45973.361330439817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45973.361330439817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45973.361330439817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45973.361330439817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45973.361330439817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45973.361330439817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45973.361330439817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45973.361330439817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45973.361330439817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45973.361330439817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45973.361330439817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45973.361330439817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45973.361330439817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45973.361330439817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45973.361330439817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45973.361330439817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45973.361330439817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45973.361330439817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45973.361330439817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45973.361330439817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45973.361330439817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45973.361330439817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45973.361330439817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45973.361330439817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45973.361330439817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45973.361330439817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45973.361330439817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45973.361330439817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45973.361330439817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45973.361330439817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45973.361330439817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45973.361330439817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ref="G219:G282" ca="1" si="5">IFERROR(NOW()-F219,"")</f>
        <v>45973.361330439817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45973.361330439817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45973.361330439817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45973.361330439817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45973.361330439817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45973.361330439817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45973.361330439817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45973.361330439817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45973.361330439817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45973.361330439817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45973.361330439817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45973.361330439817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45973.361330439817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45973.361330439817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45973.361330439817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45973.361330439817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45973.361330439817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45973.361330439817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45973.361330439817</v>
      </c>
      <c r="H237" s="124"/>
      <c r="I237" s="124" t="str">
        <f>IFERROR(VLOOKUP(D237,DB!A:F,6,0),"")</f>
        <v/>
      </c>
      <c r="J237" s="124" t="str">
        <f>IFERROR(VLOOKUP(D237,DB!A:G,7,0),"")</f>
        <v/>
      </c>
      <c r="K237" s="124"/>
      <c r="L237" s="124" t="str">
        <f>IFERROR(VLOOKUP(D237,DB!A:I,9,0),"")</f>
        <v/>
      </c>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sheetData>
  <dataValidations count="2">
    <dataValidation allowBlank="1" showInputMessage="1" showErrorMessage="1" sqref="E1" xr:uid="{920C6338-E771-4DAE-8C89-92A9093EA4DE}"/>
    <dataValidation type="list" allowBlank="1" showInputMessage="1" showErrorMessage="1" sqref="E2:E2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4" t="s">
        <v>39126</v>
      </c>
      <c r="B2" s="141" t="str">
        <f>IFERROR(VLOOKUP(D2,DB!A:K,11,0),"")</f>
        <v>R6</v>
      </c>
      <c r="C2" s="142">
        <v>1</v>
      </c>
      <c r="D2" s="141" t="s">
        <v>30913</v>
      </c>
      <c r="E2" s="124" t="s">
        <v>39021</v>
      </c>
      <c r="F2" s="163">
        <v>45973.331250000003</v>
      </c>
      <c r="G2" s="105">
        <f t="shared" ref="G2:G62" ca="1" si="0">IFERROR(NOW()-F2,"-")</f>
        <v>3.0080439813900739E-2</v>
      </c>
      <c r="H2" s="143">
        <v>45973.190428240741</v>
      </c>
      <c r="I2" s="141" t="str">
        <f>IFERROR(VLOOKUP(D2,DB!A:F,6,0),"")</f>
        <v>SCECO</v>
      </c>
      <c r="J2" s="141" t="str">
        <f>IFERROR(VLOOKUP(D2,DB!A:G,7,0),"")</f>
        <v>Good</v>
      </c>
      <c r="K2" s="144" t="s">
        <v>39127</v>
      </c>
      <c r="L2" s="145" t="str">
        <f>IFERROR(VLOOKUP(D2,DB!A:I,9,0),"")</f>
        <v>Latis</v>
      </c>
    </row>
    <row r="3" spans="1:16382" ht="31.5" customHeight="1">
      <c r="A3" s="140"/>
      <c r="B3" s="141" t="str">
        <f>IFERROR(VLOOKUP(D3,DB!A:K,11,0),"")</f>
        <v/>
      </c>
      <c r="C3" s="142"/>
      <c r="D3" s="141"/>
      <c r="E3" s="124"/>
      <c r="F3" s="143"/>
      <c r="G3" s="105">
        <f t="shared" ca="1" si="0"/>
        <v>45973.361330439817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2"/>
      <c r="E4" s="124"/>
      <c r="F4" s="143"/>
      <c r="G4" s="105">
        <f t="shared" ca="1" si="0"/>
        <v>45973.361330439817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45973.361330439817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45973.361330439817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45973.361330439817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45973.361330439817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45973.361330439817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45973.361330439817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45973.361330439817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45973.361330439817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45973.361330439817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45973.361330439817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45973.361330439817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45973.361330439817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45973.361330439817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45973.361330439817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45973.361330439817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45973.361330439817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45973.361330439817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45973.361330439817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45973.361330439817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45973.361330439817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45973.361330439817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45973.361330439817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45973.361330439817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45973.361330439817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45973.361330439817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45973.361330439817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45973.361330439817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45973.361330439817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45973.361330439817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45973.361330439817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45973.361330439817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45973.361330439817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45973.361330439817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45973.361330439817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45973.361330439817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45973.361330439817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45973.361330439817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45973.361330439817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45973.361330439817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45973.361330439817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45973.361330439817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45973.361330439817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45973.361330439817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45973.361330439817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45973.361330439817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45973.361330439817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45973.361330439817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45973.361330439817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45973.361330439817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45973.361330439817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45973.361330439817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45973.361330439817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45973.361330439817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45973.361330439817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45973.361330439817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45973.361330439817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45973.361330439817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45973.361330439817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45973.361330439817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45973.361330439817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45973.361330439817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45973.361330439817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45973.361330439817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45973.361330439817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45973.361330439817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45973.361330439817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45973.361330439817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45973.361330439817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45973.361330439817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45973.361330439817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45973.361330439817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45973.361330439817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45973.361330439817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45973.361330439817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45973.361330439817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45973.361330439817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45973.361330439817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45973.361330439817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45973.361330439817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45973.361330439817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45973.361330439817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45973.361330439817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45973.361330439817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45973.361330439817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45973.361330439817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45973.361330439817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45973.361330439817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45973.361330439817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45973.361330439817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45973.361330439817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45973.361330439817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45973.361330439817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45973.361330439817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45973.361330439817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45973.361330439817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45973.361330439817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45973.361330439817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45973.361330439817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45973.361330439817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45973.361330439817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45973.361330439817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45973.361330439817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45973.361330439817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45973.361330439817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45973.361330439817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45973.361330439817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45973.361330439817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45973.361330439817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45973.361330439817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45973.361330439817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45973.361330439817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45973.361330439817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45973.361330439817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45973.361330439817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45973.361330439817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45973.361330439817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45973.361330439817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45973.361330439817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45973.361330439817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45973.361330439817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45973.361330439817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45973.361330439817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45973.361330439817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45973.361330439817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45973.361330439817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45973.361330439817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45973.361330439817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45973.361330439817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45973.361330439817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45973.361330439817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45973.361330439817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45973.361330439817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45973.361330439817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45973.361330439817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45973.361330439817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45973.361330439817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45973.361330439817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45973.361330439817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45973.361330439817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45973.361330439817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45973.361330439817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45973.361330439817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45973.361330439817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45973.361330439817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45973.361330439817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45973.361330439817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45973.361330439817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45973.361330439817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45973.361330439817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45973.361330439817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45973.361330439817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45973.361330439817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45973.361330439817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45973.361330439817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45973.361330439817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45973.361330439817</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2025-11-12T05:40:50Z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